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M:\700 Content\710_Internetpräsenzen\sskm.de\_FKP\5_Aktionen\"/>
    </mc:Choice>
  </mc:AlternateContent>
  <bookViews>
    <workbookView xWindow="600" yWindow="90" windowWidth="27180" windowHeight="13425"/>
  </bookViews>
  <sheets>
    <sheet name="1_Deckblatt" sheetId="1" r:id="rId1"/>
    <sheet name="2_Planung" sheetId="5" r:id="rId2"/>
    <sheet name="Kapitaldienst" sheetId="6" state="hidden" r:id="rId3"/>
  </sheets>
  <definedNames>
    <definedName name="_IDVTrackerExP" hidden="1">0</definedName>
    <definedName name="_IDVTrackerFreigabeDateiIDP" hidden="1">500569</definedName>
    <definedName name="_IDVTrackerFreigabeStatusP" hidden="1">2</definedName>
    <definedName name="_IDVTrackerFreigabeVersionP" hidden="1">6</definedName>
    <definedName name="_IDVTrackerIDP" hidden="1">501240</definedName>
    <definedName name="_IDVTrackerMajorVersionP" hidden="1">1</definedName>
    <definedName name="_IDVTrackerMinorVersionP" hidden="1">0</definedName>
    <definedName name="_IDVTrackerVersionP" hidden="1">9</definedName>
    <definedName name="_xlnm.Print_Area" localSheetId="0">'1_Deckblatt'!$A$1:$O$46</definedName>
    <definedName name="_xlnm.Print_Area" localSheetId="1">'2_Planung'!$A$1:$V$41</definedName>
  </definedNames>
  <calcPr calcId="162913"/>
</workbook>
</file>

<file path=xl/calcChain.xml><?xml version="1.0" encoding="utf-8"?>
<calcChain xmlns="http://schemas.openxmlformats.org/spreadsheetml/2006/main">
  <c r="S28" i="5" l="1"/>
  <c r="R28" i="5"/>
  <c r="Q28" i="5"/>
  <c r="P28" i="5"/>
  <c r="O28" i="5"/>
  <c r="N28" i="5"/>
  <c r="M28" i="5"/>
  <c r="L28" i="5"/>
  <c r="K28" i="5"/>
  <c r="J28" i="5"/>
  <c r="I28" i="5"/>
  <c r="H28" i="5"/>
  <c r="P40" i="6" l="1"/>
  <c r="O40" i="6"/>
  <c r="N40" i="6"/>
  <c r="M40" i="6"/>
  <c r="L40" i="6"/>
  <c r="K40" i="6"/>
  <c r="J40" i="6"/>
  <c r="I40" i="6"/>
  <c r="H40" i="6"/>
  <c r="G40" i="6"/>
  <c r="F40" i="6"/>
  <c r="E40" i="6"/>
  <c r="P39" i="6"/>
  <c r="O39" i="6"/>
  <c r="N39" i="6"/>
  <c r="M39" i="6"/>
  <c r="L39" i="6"/>
  <c r="K39" i="6"/>
  <c r="J39" i="6"/>
  <c r="I39" i="6"/>
  <c r="H39" i="6"/>
  <c r="G39" i="6"/>
  <c r="F39" i="6"/>
  <c r="E39" i="6"/>
  <c r="C16" i="6" l="1"/>
  <c r="C17" i="6" s="1"/>
  <c r="C13" i="6"/>
  <c r="C14" i="6" s="1"/>
  <c r="C10" i="6"/>
  <c r="C11" i="6" s="1"/>
  <c r="C7" i="6"/>
  <c r="C8" i="6" s="1"/>
  <c r="C5" i="6"/>
  <c r="C4" i="6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C6" i="6"/>
  <c r="C9" i="6" s="1"/>
  <c r="C12" i="6" s="1"/>
  <c r="C15" i="6" s="1"/>
  <c r="C18" i="6" s="1"/>
  <c r="C21" i="6" s="1"/>
  <c r="C24" i="6" s="1"/>
  <c r="C27" i="6" s="1"/>
  <c r="C30" i="6" s="1"/>
  <c r="C31" i="6" s="1"/>
  <c r="C32" i="6" s="1"/>
  <c r="F2" i="6"/>
  <c r="G2" i="6" s="1"/>
  <c r="H2" i="6" s="1"/>
  <c r="I2" i="6" s="1"/>
  <c r="J2" i="6" s="1"/>
  <c r="K2" i="6" s="1"/>
  <c r="L2" i="6" s="1"/>
  <c r="M2" i="6" s="1"/>
  <c r="U25" i="5"/>
  <c r="G36" i="1"/>
  <c r="G35" i="1"/>
  <c r="G34" i="1"/>
  <c r="G33" i="1"/>
  <c r="G32" i="1"/>
  <c r="G30" i="6"/>
  <c r="F30" i="6"/>
  <c r="E30" i="6"/>
  <c r="J30" i="6"/>
  <c r="G31" i="6"/>
  <c r="I30" i="6"/>
  <c r="H30" i="6"/>
  <c r="P32" i="6"/>
  <c r="M31" i="6"/>
  <c r="P31" i="6"/>
  <c r="K30" i="6"/>
  <c r="P30" i="6"/>
  <c r="O30" i="6"/>
  <c r="J31" i="6"/>
  <c r="M30" i="6"/>
  <c r="J32" i="6"/>
  <c r="N30" i="6"/>
  <c r="L30" i="6"/>
  <c r="N2" i="6" l="1"/>
  <c r="O2" i="6" s="1"/>
  <c r="P2" i="6" s="1"/>
  <c r="C25" i="6"/>
  <c r="C19" i="6"/>
  <c r="C22" i="6"/>
  <c r="C28" i="6"/>
  <c r="B37" i="5"/>
  <c r="C29" i="6" l="1"/>
  <c r="C23" i="6"/>
  <c r="C20" i="6"/>
  <c r="C26" i="6"/>
  <c r="U9" i="5"/>
  <c r="U20" i="5" l="1"/>
  <c r="U32" i="5"/>
  <c r="B3" i="5"/>
  <c r="G31" i="1"/>
  <c r="G30" i="1"/>
  <c r="G29" i="1"/>
  <c r="G28" i="1"/>
  <c r="G27" i="1"/>
  <c r="B28" i="1"/>
  <c r="U30" i="5"/>
  <c r="S29" i="5"/>
  <c r="R29" i="5"/>
  <c r="Q29" i="5"/>
  <c r="P29" i="5"/>
  <c r="O29" i="5"/>
  <c r="N29" i="5"/>
  <c r="M29" i="5"/>
  <c r="L29" i="5"/>
  <c r="K29" i="5"/>
  <c r="J29" i="5"/>
  <c r="I29" i="5"/>
  <c r="H29" i="5"/>
  <c r="S19" i="5"/>
  <c r="R19" i="5"/>
  <c r="Q19" i="5"/>
  <c r="P19" i="5"/>
  <c r="O19" i="5"/>
  <c r="N19" i="5"/>
  <c r="M19" i="5"/>
  <c r="L19" i="5"/>
  <c r="K19" i="5"/>
  <c r="J19" i="5"/>
  <c r="I19" i="5"/>
  <c r="H19" i="5"/>
  <c r="S18" i="5"/>
  <c r="R18" i="5"/>
  <c r="Q18" i="5"/>
  <c r="P18" i="5"/>
  <c r="O18" i="5"/>
  <c r="N18" i="5"/>
  <c r="M18" i="5"/>
  <c r="L18" i="5"/>
  <c r="K18" i="5"/>
  <c r="J18" i="5"/>
  <c r="I18" i="5"/>
  <c r="H18" i="5"/>
  <c r="S17" i="5"/>
  <c r="R17" i="5"/>
  <c r="Q17" i="5"/>
  <c r="P17" i="5"/>
  <c r="O17" i="5"/>
  <c r="N17" i="5"/>
  <c r="M17" i="5"/>
  <c r="L17" i="5"/>
  <c r="K17" i="5"/>
  <c r="J17" i="5"/>
  <c r="I17" i="5"/>
  <c r="H17" i="5"/>
  <c r="U14" i="5"/>
  <c r="S8" i="5"/>
  <c r="R8" i="5"/>
  <c r="Q8" i="5"/>
  <c r="P8" i="5"/>
  <c r="O8" i="5"/>
  <c r="N8" i="5"/>
  <c r="M8" i="5"/>
  <c r="L8" i="5"/>
  <c r="K8" i="5"/>
  <c r="J8" i="5"/>
  <c r="I8" i="5"/>
  <c r="H8" i="5"/>
  <c r="N3" i="6"/>
  <c r="L3" i="6"/>
  <c r="M4" i="6"/>
  <c r="P4" i="6"/>
  <c r="E3" i="6"/>
  <c r="J3" i="6"/>
  <c r="F3" i="6"/>
  <c r="G4" i="6"/>
  <c r="J5" i="6"/>
  <c r="I3" i="6"/>
  <c r="H3" i="6"/>
  <c r="P5" i="6"/>
  <c r="O3" i="6"/>
  <c r="G3" i="6"/>
  <c r="J4" i="6"/>
  <c r="P3" i="6"/>
  <c r="K3" i="6"/>
  <c r="M3" i="6"/>
  <c r="H12" i="5" l="1"/>
  <c r="H13" i="5"/>
  <c r="O13" i="5"/>
  <c r="O12" i="5"/>
  <c r="Q13" i="5"/>
  <c r="Q12" i="5"/>
  <c r="S13" i="5"/>
  <c r="S12" i="5"/>
  <c r="I13" i="5"/>
  <c r="I12" i="5"/>
  <c r="J13" i="5"/>
  <c r="J12" i="5"/>
  <c r="K13" i="5"/>
  <c r="K12" i="5"/>
  <c r="L13" i="5"/>
  <c r="L12" i="5"/>
  <c r="M12" i="5"/>
  <c r="M13" i="5"/>
  <c r="N13" i="5"/>
  <c r="N12" i="5"/>
  <c r="P13" i="5"/>
  <c r="P12" i="5"/>
  <c r="R13" i="5"/>
  <c r="R12" i="5"/>
  <c r="B29" i="1"/>
  <c r="U28" i="5"/>
  <c r="U17" i="5"/>
  <c r="U18" i="5"/>
  <c r="U29" i="5"/>
  <c r="U19" i="5"/>
  <c r="U8" i="5"/>
  <c r="U10" i="5" s="1"/>
  <c r="J8" i="6"/>
  <c r="F6" i="6"/>
  <c r="M6" i="6"/>
  <c r="G7" i="6"/>
  <c r="H6" i="6"/>
  <c r="P8" i="6"/>
  <c r="J6" i="6"/>
  <c r="I6" i="6"/>
  <c r="L6" i="6"/>
  <c r="E6" i="6"/>
  <c r="K6" i="6"/>
  <c r="P6" i="6"/>
  <c r="J7" i="6"/>
  <c r="P7" i="6"/>
  <c r="O6" i="6"/>
  <c r="M7" i="6"/>
  <c r="G6" i="6"/>
  <c r="N6" i="6"/>
  <c r="B30" i="1" l="1"/>
  <c r="U13" i="5"/>
  <c r="U12" i="5"/>
  <c r="H9" i="6"/>
  <c r="J11" i="6"/>
  <c r="O9" i="6"/>
  <c r="P9" i="6"/>
  <c r="K9" i="6"/>
  <c r="M9" i="6"/>
  <c r="J10" i="6"/>
  <c r="J9" i="6"/>
  <c r="F9" i="6"/>
  <c r="E9" i="6"/>
  <c r="L9" i="6"/>
  <c r="P11" i="6"/>
  <c r="G10" i="6"/>
  <c r="N9" i="6"/>
  <c r="P10" i="6"/>
  <c r="M10" i="6"/>
  <c r="I9" i="6"/>
  <c r="G9" i="6"/>
  <c r="B31" i="1" l="1"/>
  <c r="N12" i="6"/>
  <c r="G12" i="6"/>
  <c r="P13" i="6"/>
  <c r="H12" i="6"/>
  <c r="E12" i="6"/>
  <c r="O12" i="6"/>
  <c r="L12" i="6"/>
  <c r="G13" i="6"/>
  <c r="F12" i="6"/>
  <c r="P14" i="6"/>
  <c r="J12" i="6"/>
  <c r="M13" i="6"/>
  <c r="J13" i="6"/>
  <c r="I12" i="6"/>
  <c r="P12" i="6"/>
  <c r="K12" i="6"/>
  <c r="M12" i="6"/>
  <c r="J14" i="6"/>
  <c r="B32" i="1" l="1"/>
  <c r="O15" i="6"/>
  <c r="P16" i="6"/>
  <c r="J15" i="6"/>
  <c r="E15" i="6"/>
  <c r="I15" i="6"/>
  <c r="J17" i="6"/>
  <c r="L15" i="6"/>
  <c r="H15" i="6"/>
  <c r="K15" i="6"/>
  <c r="G15" i="6"/>
  <c r="M15" i="6"/>
  <c r="N15" i="6"/>
  <c r="F15" i="6"/>
  <c r="P15" i="6"/>
  <c r="P17" i="6"/>
  <c r="J16" i="6"/>
  <c r="M16" i="6"/>
  <c r="G16" i="6"/>
  <c r="B33" i="1" l="1"/>
  <c r="H18" i="6"/>
  <c r="G19" i="6"/>
  <c r="J19" i="6"/>
  <c r="F18" i="6"/>
  <c r="J18" i="6"/>
  <c r="G18" i="6"/>
  <c r="P20" i="6"/>
  <c r="P19" i="6"/>
  <c r="N18" i="6"/>
  <c r="E18" i="6"/>
  <c r="L18" i="6"/>
  <c r="M18" i="6"/>
  <c r="M19" i="6"/>
  <c r="O18" i="6"/>
  <c r="I18" i="6"/>
  <c r="P18" i="6"/>
  <c r="J20" i="6"/>
  <c r="K18" i="6"/>
  <c r="B34" i="1" l="1"/>
  <c r="E21" i="6"/>
  <c r="O21" i="6"/>
  <c r="J22" i="6"/>
  <c r="P21" i="6"/>
  <c r="G21" i="6"/>
  <c r="P22" i="6"/>
  <c r="J21" i="6"/>
  <c r="L21" i="6"/>
  <c r="I21" i="6"/>
  <c r="H21" i="6"/>
  <c r="G22" i="6"/>
  <c r="P23" i="6"/>
  <c r="F21" i="6"/>
  <c r="J23" i="6"/>
  <c r="N21" i="6"/>
  <c r="M21" i="6"/>
  <c r="M22" i="6"/>
  <c r="K21" i="6"/>
  <c r="B35" i="1" l="1"/>
  <c r="G25" i="6"/>
  <c r="I24" i="6"/>
  <c r="P24" i="6"/>
  <c r="P26" i="6"/>
  <c r="K24" i="6"/>
  <c r="J26" i="6"/>
  <c r="E24" i="6"/>
  <c r="P25" i="6"/>
  <c r="G24" i="6"/>
  <c r="J25" i="6"/>
  <c r="L24" i="6"/>
  <c r="H24" i="6"/>
  <c r="M24" i="6"/>
  <c r="O24" i="6"/>
  <c r="J24" i="6"/>
  <c r="F24" i="6"/>
  <c r="M25" i="6"/>
  <c r="N24" i="6"/>
  <c r="B36" i="1" l="1"/>
  <c r="M27" i="6"/>
  <c r="F27" i="6"/>
  <c r="H27" i="6"/>
  <c r="O27" i="6"/>
  <c r="P28" i="6"/>
  <c r="E27" i="6"/>
  <c r="K27" i="6"/>
  <c r="J27" i="6"/>
  <c r="M28" i="6"/>
  <c r="J28" i="6"/>
  <c r="G27" i="6"/>
  <c r="I27" i="6"/>
  <c r="P27" i="6"/>
  <c r="J29" i="6"/>
  <c r="P29" i="6"/>
  <c r="G28" i="6"/>
  <c r="N27" i="6"/>
  <c r="L27" i="6"/>
  <c r="O35" i="6" l="1"/>
  <c r="N35" i="6"/>
  <c r="I35" i="6"/>
  <c r="I24" i="5" s="1"/>
  <c r="P35" i="6"/>
  <c r="F35" i="6"/>
  <c r="R24" i="5" s="1"/>
  <c r="E35" i="6"/>
  <c r="Q24" i="5" s="1"/>
  <c r="H35" i="6"/>
  <c r="M35" i="6"/>
  <c r="M24" i="5" s="1"/>
  <c r="G35" i="6"/>
  <c r="S24" i="5" s="1"/>
  <c r="L35" i="6"/>
  <c r="L24" i="5" s="1"/>
  <c r="J35" i="6"/>
  <c r="J24" i="5" s="1"/>
  <c r="K35" i="6"/>
  <c r="K24" i="5" s="1"/>
  <c r="P24" i="5" l="1"/>
  <c r="N24" i="5"/>
  <c r="O24" i="5"/>
  <c r="H24" i="5"/>
  <c r="H35" i="5"/>
  <c r="H36" i="5" s="1"/>
  <c r="H37" i="5" s="1"/>
  <c r="U24" i="5" l="1"/>
  <c r="H23" i="5"/>
  <c r="I35" i="5" l="1"/>
  <c r="I36" i="5" s="1"/>
  <c r="I37" i="5" l="1"/>
  <c r="I23" i="5"/>
  <c r="J35" i="5" l="1"/>
  <c r="J36" i="5" s="1"/>
  <c r="J23" i="5" l="1"/>
  <c r="J37" i="5"/>
  <c r="K35" i="5" l="1"/>
  <c r="K36" i="5" s="1"/>
  <c r="K23" i="5" l="1"/>
  <c r="K37" i="5"/>
  <c r="L35" i="5" l="1"/>
  <c r="L36" i="5" s="1"/>
  <c r="L23" i="5" l="1"/>
  <c r="L37" i="5"/>
  <c r="M35" i="5" l="1"/>
  <c r="M36" i="5" s="1"/>
  <c r="M23" i="5" l="1"/>
  <c r="M37" i="5"/>
  <c r="N35" i="5" l="1"/>
  <c r="N36" i="5" s="1"/>
  <c r="N37" i="5" l="1"/>
  <c r="N23" i="5"/>
  <c r="O35" i="5" l="1"/>
  <c r="O36" i="5" l="1"/>
  <c r="O23" i="5" l="1"/>
  <c r="P35" i="5" s="1"/>
  <c r="O37" i="5"/>
  <c r="P36" i="5" l="1"/>
  <c r="P23" i="5" l="1"/>
  <c r="P37" i="5"/>
  <c r="Q35" i="5" l="1"/>
  <c r="Q36" i="5" l="1"/>
  <c r="Q23" i="5" l="1"/>
  <c r="R35" i="5" s="1"/>
  <c r="R36" i="5" s="1"/>
  <c r="Q37" i="5"/>
  <c r="R23" i="5" l="1"/>
  <c r="S35" i="5" s="1"/>
  <c r="R37" i="5"/>
  <c r="S36" i="5" l="1"/>
  <c r="U35" i="5"/>
  <c r="S23" i="5" l="1"/>
  <c r="U23" i="5" s="1"/>
  <c r="S37" i="5"/>
  <c r="C40" i="5" s="1"/>
</calcChain>
</file>

<file path=xl/comments1.xml><?xml version="1.0" encoding="utf-8"?>
<comments xmlns="http://schemas.openxmlformats.org/spreadsheetml/2006/main">
  <authors>
    <author>Wagner Victor</author>
  </authors>
  <commentList>
    <comment ref="F6" authorId="0" shapeId="0">
      <text>
        <r>
          <rPr>
            <sz val="9"/>
            <color indexed="81"/>
            <rFont val="Segoe UI"/>
            <family val="2"/>
          </rPr>
          <t xml:space="preserve">Wie hoch war Ihr Umsatz </t>
        </r>
        <r>
          <rPr>
            <b/>
            <sz val="9"/>
            <color indexed="81"/>
            <rFont val="Segoe UI"/>
            <family val="2"/>
          </rPr>
          <t>im Gesamtjahr</t>
        </r>
        <r>
          <rPr>
            <sz val="9"/>
            <color indexed="81"/>
            <rFont val="Segoe UI"/>
            <family val="2"/>
          </rPr>
          <t xml:space="preserve"> 2019?
(Dieser Wert wird für die Monatsplanung auf jeden Monat heruntergerechnet)</t>
        </r>
      </text>
    </comment>
    <comment ref="H7" authorId="0" shapeId="0">
      <text>
        <r>
          <rPr>
            <sz val="9"/>
            <color indexed="81"/>
            <rFont val="Segoe UI"/>
            <family val="2"/>
          </rPr>
          <t>Wie hat sich, bzw. wie wird sich der Umsatz in den kommenden Monaten entwickeln?</t>
        </r>
        <r>
          <rPr>
            <sz val="9"/>
            <color indexed="81"/>
            <rFont val="Segoe UI"/>
            <family val="2"/>
          </rPr>
          <t xml:space="preserve">
(100% → keine Auswirkung,
50% → die Hälfte der Umsätze fällt weg)</t>
        </r>
      </text>
    </comment>
    <comment ref="F12" authorId="0" shapeId="0">
      <text>
        <r>
          <rPr>
            <sz val="9"/>
            <color indexed="81"/>
            <rFont val="Segoe UI"/>
            <family val="2"/>
          </rPr>
          <t xml:space="preserve">Für die Planung wird eine </t>
        </r>
        <r>
          <rPr>
            <b/>
            <sz val="9"/>
            <color indexed="81"/>
            <rFont val="Segoe UI"/>
            <family val="2"/>
          </rPr>
          <t>konstante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>Quote</t>
        </r>
        <r>
          <rPr>
            <sz val="9"/>
            <color indexed="81"/>
            <rFont val="Segoe UI"/>
            <family val="2"/>
          </rPr>
          <t xml:space="preserve"> der variablen Kosten angenommen. Sie können aber auch Kosten </t>
        </r>
        <r>
          <rPr>
            <b/>
            <sz val="9"/>
            <color indexed="81"/>
            <rFont val="Segoe UI"/>
            <family val="2"/>
          </rPr>
          <t>manuell</t>
        </r>
        <r>
          <rPr>
            <sz val="9"/>
            <color indexed="81"/>
            <rFont val="Segoe UI"/>
            <family val="2"/>
          </rPr>
          <t xml:space="preserve"> eintragen, zum "Reset" auf die automatische Formel, bitte den Button drücken.</t>
        </r>
      </text>
    </comment>
    <comment ref="H23" authorId="0" shapeId="0">
      <text>
        <r>
          <rPr>
            <sz val="9"/>
            <color indexed="81"/>
            <rFont val="Segoe UI"/>
            <family val="2"/>
          </rPr>
          <t>Der Zinsaufwand, der in diesem Monat entsteht, wird erst für den nächsten Monat liquiditätsmindernd angesetzt.</t>
        </r>
      </text>
    </comment>
    <comment ref="H32" authorId="0" shapeId="0">
      <text>
        <r>
          <rPr>
            <sz val="9"/>
            <color indexed="81"/>
            <rFont val="Segoe UI"/>
            <family val="2"/>
          </rPr>
          <t>Für sonstige Anpassungen, können Sie hier Einnahmen (+) oder Ausgaben (-) ergänzen.</t>
        </r>
      </text>
    </comment>
  </commentList>
</comments>
</file>

<file path=xl/sharedStrings.xml><?xml version="1.0" encoding="utf-8"?>
<sst xmlns="http://schemas.openxmlformats.org/spreadsheetml/2006/main" count="149" uniqueCount="106">
  <si>
    <t>Deckblatt</t>
  </si>
  <si>
    <t>Sehr geehrte Kundin,
sehr geehrter Kunde,</t>
  </si>
  <si>
    <t>Fixkosten</t>
  </si>
  <si>
    <t>Kommentar / Befüllhilfen</t>
  </si>
  <si>
    <t>Befüllen</t>
  </si>
  <si>
    <t>Variable Kosten</t>
  </si>
  <si>
    <t>Jan</t>
  </si>
  <si>
    <t>Feb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</si>
  <si>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</si>
  <si>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</si>
  <si>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</si>
  <si>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</si>
  <si>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</si>
  <si>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</si>
  <si>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</si>
  <si>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</si>
  <si>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</si>
  <si>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Sonstige Positionen</t>
  </si>
  <si>
    <t>Weitere Angaben</t>
  </si>
  <si>
    <t>Bestehender Kreditrahmen</t>
  </si>
  <si>
    <t>Informationen zu bestehenden Finanzierungen</t>
  </si>
  <si>
    <t>Berechnung</t>
  </si>
  <si>
    <t>EUR</t>
  </si>
  <si>
    <t>Variable Kosten werden prozentual prognostiziert</t>
  </si>
  <si>
    <t>• Einnahmen werden "positiv" ausgefüllt, Ausgaben / Kosten mit einem "negativen" Vorzeichen</t>
  </si>
  <si>
    <t>Die Berechnungen basieren hierbei maßgeblich auf den Werten aus dem vergangenen Geschäftsjahr.</t>
  </si>
  <si>
    <t>Bitte beachten Sie folgende Ausfüll-Hinweise:</t>
  </si>
  <si>
    <t>Durchschnittlicher "Normalumsatz" aus den Vorjahren</t>
  </si>
  <si>
    <t>Saisonale Effekte oder "Corona"-Einbruch?</t>
  </si>
  <si>
    <t>Hier können Sie manuelle Anpassungen eingeben</t>
  </si>
  <si>
    <t>Diese Zellen werden im Deckblatt befüllt</t>
  </si>
  <si>
    <t>im Monat:</t>
  </si>
  <si>
    <t>Jahr
2019</t>
  </si>
  <si>
    <t>Gesamtjahr</t>
  </si>
  <si>
    <t>Bitte nur die Zellen mit gelbem Hintergrund und blauer Schrift befüllen.</t>
  </si>
  <si>
    <t>Alle anderen Zellen werden automatisch berechnet.</t>
  </si>
  <si>
    <t>z.B. Versicherungen, Werbung, KfZ, Beiträge, etc.</t>
  </si>
  <si>
    <t>Bitte befüllen Sie die gelben Eingabefelder.</t>
  </si>
  <si>
    <t>z.B. neues Personal, Genehmigungen, etc.</t>
  </si>
  <si>
    <t>2. Prognose Entwicklung [in %]</t>
  </si>
  <si>
    <t>3. Umsatzerwartung</t>
  </si>
  <si>
    <t>4. Sonstige Einnahmen</t>
  </si>
  <si>
    <t>5. Materialeinsatz</t>
  </si>
  <si>
    <t>6. Fremdleistungen</t>
  </si>
  <si>
    <t>8. Personalkosten</t>
  </si>
  <si>
    <t>9. Miete</t>
  </si>
  <si>
    <t>11. Anpassungen (z.B. durch Kurzarbeit)</t>
  </si>
  <si>
    <t>7. Sonstige variable Kosten</t>
  </si>
  <si>
    <t>10. Sonstige Fixkosten</t>
  </si>
  <si>
    <t>Beabsichtigte Privateinlage (Eigenbeitrag)</t>
  </si>
  <si>
    <t>Zinssatz Kontokorrent- oder Dispokredit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</si>
  <si>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</si>
  <si>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</si>
  <si>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</si>
  <si>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</si>
  <si>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</si>
  <si>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</si>
  <si>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</si>
  <si>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</si>
  <si>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</si>
  <si>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</si>
  <si>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</si>
  <si>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Kontosaldo ohne Kontokorrent</t>
  </si>
  <si>
    <t>Rate:</t>
  </si>
  <si>
    <t>Turnus:</t>
  </si>
  <si>
    <t>• Standardmäßig sind alle Eingaben in EUR, zum Umschalten auf Tausend EUR hier ändern →</t>
  </si>
  <si>
    <t>Monatlich</t>
  </si>
  <si>
    <t>Vierteljährlich</t>
  </si>
  <si>
    <t>Halbjährlich</t>
  </si>
  <si>
    <t>14. Sonstiges (z.B. Leasingraten)</t>
  </si>
  <si>
    <t>Finanzierungen</t>
  </si>
  <si>
    <t>15. Privateinlagen (+), bzw. -entnahmen (-)</t>
  </si>
  <si>
    <t>16. Steuerzahlungen (-), bzw. -erstattungen (+)</t>
  </si>
  <si>
    <t>17. Anlaufkosten für Normalbetrieb</t>
  </si>
  <si>
    <t>18. Sonstige Posten / Anpassungen</t>
  </si>
  <si>
    <t>Monat</t>
  </si>
  <si>
    <t>Summe</t>
  </si>
  <si>
    <t>Anmerkung:</t>
  </si>
  <si>
    <t xml:space="preserve">"Vierteljährliche" Raten werden im </t>
  </si>
  <si>
    <t>März, Juni, September und Dezember</t>
  </si>
  <si>
    <t>abgebucht, "Halbjährliche" Raten im</t>
  </si>
  <si>
    <t>Juni und Dezember.</t>
  </si>
  <si>
    <t>Effekte aus Mietstundung, Kurzarbeitergeld, etc.</t>
  </si>
  <si>
    <t>Über-/Unterdeckung (Posten 1. bis 18.)</t>
  </si>
  <si>
    <t>Monatsbasis 2020 --&gt;</t>
  </si>
  <si>
    <t>Prognose 
März 2020</t>
  </si>
  <si>
    <t>12. Zinsaufwand Kontokorrent (für den nächsten Monat)</t>
  </si>
  <si>
    <t>Kassenbestand per 31.03.2020</t>
  </si>
  <si>
    <t>Abfrage =ISTFORMEL()</t>
  </si>
  <si>
    <t>Sie können die Formeln auch manuell befüllen</t>
  </si>
  <si>
    <t>Drücken Sie einfach den "Reset"-Knopf, um die auto-</t>
  </si>
  <si>
    <t>matische Berechnung zu reaktivieren.</t>
  </si>
  <si>
    <t>1. Einnahmen "Normalverkauf"</t>
  </si>
  <si>
    <t>Einzahlungen</t>
  </si>
  <si>
    <t>5. Material- od. Wareneinsatz</t>
  </si>
  <si>
    <t>13. Kapitaldienst (Zins und Tilgung)</t>
  </si>
  <si>
    <t>Optional</t>
  </si>
  <si>
    <t>Diese Zellen können manuell abgeändert werden, müssen aber nicht.</t>
  </si>
  <si>
    <t>Die Stadtsparkasse München übernimmt kein Gewähr für die Richtigkeit von Formeln, Berechnungen od. Eingaben.</t>
  </si>
  <si>
    <t>Stand: 02.04.2020</t>
  </si>
  <si>
    <t>Eingaben können Sie unten im Reiter "Planung" vornehmen.</t>
  </si>
  <si>
    <t>Liquiditätsvorschau auf Monatsbasis</t>
  </si>
  <si>
    <t>anbei finden Sie eine einfache Möglichkeit, um Ihren Liquiditätsbedarf für die kommenden Monate abzuschätzen.</t>
  </si>
  <si>
    <t>Zur korrekten Ausführung von Makros wählen Sie "Inhalt aktivieren"  (automatische Formeln).</t>
  </si>
  <si>
    <t>Darlehensnr.:</t>
  </si>
  <si>
    <t>Mrz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</si>
</sst>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theme="5"/>
      <name val="Arial"/>
      <family val="2"/>
    </font>
    <font>
      <i/>
      <u/>
      <sz val="11"/>
      <color theme="1"/>
      <name val="Arial"/>
      <family val="2"/>
    </font>
    <font>
      <i/>
      <u/>
      <sz val="11"/>
      <name val="Arial"/>
      <family val="2"/>
    </font>
    <font>
      <sz val="9"/>
      <color theme="3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sz val="11"/>
      <color theme="4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3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rgb="FFFFFFCC"/>
      </left>
      <right style="dotted">
        <color rgb="FFFFFFCC"/>
      </right>
      <top style="dotted">
        <color rgb="FFFFFFCC"/>
      </top>
      <bottom style="dotted">
        <color rgb="FFFFFFCC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rgb="FFFFFFCC"/>
      </left>
      <right/>
      <top style="dotted">
        <color rgb="FFFFFFCC"/>
      </top>
      <bottom style="dotted">
        <color rgb="FFFFFFCC"/>
      </bottom>
      <diagonal/>
    </border>
    <border>
      <left/>
      <right style="dotted">
        <color rgb="FFFFFFCC"/>
      </right>
      <top style="dotted">
        <color rgb="FFFFFFCC"/>
      </top>
      <bottom style="dotted">
        <color rgb="FFFFFFCC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10" xfId="0" quotePrefix="1" applyNumberFormat="1" applyFont="1" applyBorder="1" applyAlignment="1">
      <alignment horizontal="right" vertical="center"/>
    </xf>
    <xf numFmtId="164" fontId="2" fillId="0" borderId="2" xfId="0" quotePrefix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" fontId="5" fillId="0" borderId="3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9" fontId="10" fillId="0" borderId="1" xfId="1" applyFont="1" applyBorder="1" applyAlignment="1">
      <alignment vertical="center"/>
    </xf>
    <xf numFmtId="0" fontId="2" fillId="0" borderId="14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4" fillId="3" borderId="3" xfId="0" applyNumberFormat="1" applyFont="1" applyFill="1" applyBorder="1" applyAlignment="1" applyProtection="1">
      <alignment horizontal="right" vertical="center"/>
      <protection locked="0"/>
    </xf>
    <xf numFmtId="9" fontId="4" fillId="3" borderId="1" xfId="1" applyFont="1" applyFill="1" applyBorder="1" applyAlignment="1" applyProtection="1">
      <alignment vertical="center"/>
      <protection locked="0"/>
    </xf>
    <xf numFmtId="3" fontId="4" fillId="3" borderId="1" xfId="1" applyNumberFormat="1" applyFont="1" applyFill="1" applyBorder="1" applyAlignment="1" applyProtection="1">
      <alignment horizontal="right" vertical="center"/>
      <protection locked="0"/>
    </xf>
    <xf numFmtId="3" fontId="4" fillId="3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13" fillId="0" borderId="1" xfId="0" applyFont="1" applyBorder="1" applyAlignment="1">
      <alignment horizontal="right" vertical="center"/>
    </xf>
    <xf numFmtId="10" fontId="4" fillId="3" borderId="4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0" fontId="15" fillId="0" borderId="1" xfId="0" applyFont="1" applyBorder="1" applyAlignment="1">
      <alignment vertical="center"/>
    </xf>
    <xf numFmtId="0" fontId="4" fillId="3" borderId="22" xfId="0" applyFont="1" applyFill="1" applyBorder="1" applyAlignment="1" applyProtection="1">
      <protection locked="0"/>
    </xf>
    <xf numFmtId="0" fontId="2" fillId="0" borderId="0" xfId="0" applyFont="1"/>
    <xf numFmtId="0" fontId="2" fillId="0" borderId="27" xfId="0" applyFont="1" applyBorder="1"/>
    <xf numFmtId="0" fontId="18" fillId="0" borderId="0" xfId="0" applyFont="1"/>
    <xf numFmtId="0" fontId="2" fillId="4" borderId="0" xfId="0" applyFont="1" applyFill="1"/>
    <xf numFmtId="0" fontId="2" fillId="4" borderId="27" xfId="0" applyFont="1" applyFill="1" applyBorder="1"/>
    <xf numFmtId="0" fontId="2" fillId="4" borderId="26" xfId="0" applyFont="1" applyFill="1" applyBorder="1"/>
    <xf numFmtId="0" fontId="2" fillId="4" borderId="25" xfId="0" applyFont="1" applyFill="1" applyBorder="1"/>
    <xf numFmtId="0" fontId="2" fillId="0" borderId="1" xfId="0" applyFont="1" applyBorder="1" applyAlignment="1" applyProtection="1"/>
    <xf numFmtId="0" fontId="5" fillId="0" borderId="1" xfId="0" applyFont="1" applyBorder="1" applyAlignment="1" applyProtection="1"/>
    <xf numFmtId="0" fontId="3" fillId="0" borderId="1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/>
    <xf numFmtId="0" fontId="2" fillId="0" borderId="16" xfId="0" applyFont="1" applyFill="1" applyBorder="1" applyAlignment="1" applyProtection="1">
      <alignment vertical="center"/>
    </xf>
    <xf numFmtId="3" fontId="4" fillId="3" borderId="1" xfId="1" applyNumberFormat="1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6" xfId="0" applyFont="1" applyBorder="1" applyAlignment="1" applyProtection="1"/>
    <xf numFmtId="0" fontId="8" fillId="0" borderId="6" xfId="0" applyFont="1" applyBorder="1" applyAlignment="1" applyProtection="1"/>
    <xf numFmtId="0" fontId="8" fillId="0" borderId="1" xfId="0" applyFont="1" applyBorder="1" applyAlignment="1" applyProtection="1"/>
    <xf numFmtId="0" fontId="8" fillId="0" borderId="24" xfId="0" applyFont="1" applyBorder="1" applyAlignment="1" applyProtection="1"/>
    <xf numFmtId="0" fontId="8" fillId="0" borderId="1" xfId="0" applyFont="1" applyFill="1" applyBorder="1" applyAlignment="1" applyProtection="1"/>
    <xf numFmtId="0" fontId="9" fillId="0" borderId="1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4" xfId="0" applyFont="1" applyBorder="1" applyAlignment="1" applyProtection="1"/>
    <xf numFmtId="0" fontId="17" fillId="0" borderId="20" xfId="0" applyFont="1" applyBorder="1" applyAlignment="1" applyProtection="1">
      <alignment horizontal="center"/>
    </xf>
    <xf numFmtId="0" fontId="2" fillId="0" borderId="18" xfId="0" applyFont="1" applyBorder="1" applyAlignment="1" applyProtection="1"/>
    <xf numFmtId="0" fontId="4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2" fillId="0" borderId="3" xfId="0" applyFont="1" applyBorder="1" applyAlignment="1" applyProtection="1"/>
    <xf numFmtId="0" fontId="2" fillId="2" borderId="12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vertical="center"/>
    </xf>
    <xf numFmtId="0" fontId="14" fillId="0" borderId="1" xfId="0" applyFont="1" applyBorder="1" applyAlignment="1" applyProtection="1"/>
    <xf numFmtId="3" fontId="4" fillId="3" borderId="19" xfId="0" applyNumberFormat="1" applyFont="1" applyFill="1" applyBorder="1" applyAlignment="1" applyProtection="1">
      <protection locked="0"/>
    </xf>
    <xf numFmtId="0" fontId="2" fillId="2" borderId="29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19" fillId="0" borderId="6" xfId="0" applyFont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49" fontId="4" fillId="3" borderId="22" xfId="0" applyNumberFormat="1" applyFont="1" applyFill="1" applyBorder="1" applyAlignment="1" applyProtection="1">
      <alignment horizontal="left"/>
      <protection locked="0"/>
    </xf>
    <xf numFmtId="49" fontId="4" fillId="3" borderId="23" xfId="0" applyNumberFormat="1" applyFont="1" applyFill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7">
    <dxf>
      <font>
        <b/>
        <i val="0"/>
      </font>
    </dxf>
    <dxf>
      <font>
        <color theme="3"/>
      </font>
      <fill>
        <patternFill>
          <bgColor theme="0"/>
        </patternFill>
      </fill>
    </dxf>
    <dxf>
      <font>
        <color theme="1"/>
      </font>
    </dxf>
    <dxf>
      <font>
        <b/>
        <i val="0"/>
        <color theme="4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1"/>
        </bottom>
        <vertical/>
        <horizontal/>
      </border>
    </dxf>
    <dxf>
      <font>
        <color theme="9"/>
      </font>
      <fill>
        <patternFill>
          <bgColor theme="9" tint="0.79998168889431442"/>
        </patternFill>
      </fill>
      <border>
        <left style="thin">
          <color theme="9" tint="0.79998168889431442"/>
        </left>
        <right style="thin">
          <color theme="9" tint="0.79998168889431442"/>
        </right>
        <top style="thin">
          <color theme="9" tint="0.79998168889431442"/>
        </top>
        <bottom style="thin">
          <color theme="1"/>
        </bottom>
        <vertical/>
        <horizontal/>
      </border>
    </dxf>
    <dxf>
      <font>
        <color theme="4"/>
      </font>
    </dxf>
    <dxf>
      <font>
        <color rgb="FFFFFFCC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104775</xdr:rowOff>
    </xdr:from>
    <xdr:to>
      <xdr:col>15</xdr:col>
      <xdr:colOff>108585</xdr:colOff>
      <xdr:row>3</xdr:row>
      <xdr:rowOff>52705</xdr:rowOff>
    </xdr:to>
    <xdr:pic>
      <xdr:nvPicPr>
        <xdr:cNvPr id="3" name="Grafik 2" descr="Bildergebnis für stadtsparkasse münchen logo&quot;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04775"/>
          <a:ext cx="1299210" cy="5003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752475</xdr:colOff>
      <xdr:row>33</xdr:row>
      <xdr:rowOff>142875</xdr:rowOff>
    </xdr:from>
    <xdr:to>
      <xdr:col>13</xdr:col>
      <xdr:colOff>409575</xdr:colOff>
      <xdr:row>36</xdr:row>
      <xdr:rowOff>9525</xdr:rowOff>
    </xdr:to>
    <xdr:sp macro="" textlink="">
      <xdr:nvSpPr>
        <xdr:cNvPr id="2" name="Rechteck 1"/>
        <xdr:cNvSpPr/>
      </xdr:nvSpPr>
      <xdr:spPr>
        <a:xfrm>
          <a:off x="4810125" y="6096000"/>
          <a:ext cx="1828800" cy="409575"/>
        </a:xfrm>
        <a:prstGeom prst="rect">
          <a:avLst/>
        </a:prstGeom>
        <a:solidFill>
          <a:schemeClr val="bg1"/>
        </a:solidFill>
        <a:ln w="6350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Ausführliche Erläuterungen in</a:t>
          </a:r>
          <a:r>
            <a:rPr lang="de-DE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der beigelegten Anleitung.</a:t>
          </a:r>
          <a:endParaRPr lang="de-DE" sz="10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600075</xdr:colOff>
      <xdr:row>0</xdr:row>
      <xdr:rowOff>114300</xdr:rowOff>
    </xdr:from>
    <xdr:to>
      <xdr:col>26</xdr:col>
      <xdr:colOff>375285</xdr:colOff>
      <xdr:row>2</xdr:row>
      <xdr:rowOff>243205</xdr:rowOff>
    </xdr:to>
    <xdr:pic>
      <xdr:nvPicPr>
        <xdr:cNvPr id="2" name="Grafik 1" descr="Bildergebnis für stadtsparkasse münchen logo&quot;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114300"/>
          <a:ext cx="1299210" cy="5003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146386</xdr:colOff>
      <xdr:row>38</xdr:row>
      <xdr:rowOff>67286</xdr:rowOff>
    </xdr:from>
    <xdr:to>
      <xdr:col>1</xdr:col>
      <xdr:colOff>698673</xdr:colOff>
      <xdr:row>40</xdr:row>
      <xdr:rowOff>83972</xdr:rowOff>
    </xdr:to>
    <xdr:sp macro="" textlink="">
      <xdr:nvSpPr>
        <xdr:cNvPr id="5" name="Pfeil nach rechts 4"/>
        <xdr:cNvSpPr/>
      </xdr:nvSpPr>
      <xdr:spPr>
        <a:xfrm>
          <a:off x="241636" y="7315811"/>
          <a:ext cx="552287" cy="331011"/>
        </a:xfrm>
        <a:prstGeom prst="rightArrow">
          <a:avLst/>
        </a:prstGeom>
        <a:solidFill>
          <a:schemeClr val="bg1">
            <a:lumMod val="65000"/>
          </a:schemeClr>
        </a:solidFill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57150</xdr:rowOff>
        </xdr:from>
        <xdr:to>
          <xdr:col>4</xdr:col>
          <xdr:colOff>581025</xdr:colOff>
          <xdr:row>12</xdr:row>
          <xdr:rowOff>114300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Benutzerdefiniert 1">
      <a:dk1>
        <a:srgbClr val="000000"/>
      </a:dk1>
      <a:lt1>
        <a:srgbClr val="FFFFFF"/>
      </a:lt1>
      <a:dk2>
        <a:srgbClr val="666666"/>
      </a:dk2>
      <a:lt2>
        <a:srgbClr val="CCCCCC"/>
      </a:lt2>
      <a:accent1>
        <a:srgbClr val="DE002E"/>
      </a:accent1>
      <a:accent2>
        <a:srgbClr val="666666"/>
      </a:accent2>
      <a:accent3>
        <a:srgbClr val="CCCCCC"/>
      </a:accent3>
      <a:accent4>
        <a:srgbClr val="F0A500"/>
      </a:accent4>
      <a:accent5>
        <a:srgbClr val="2D4B9B"/>
      </a:accent5>
      <a:accent6>
        <a:srgbClr val="23874B"/>
      </a:accent6>
      <a:hlink>
        <a:srgbClr val="2D4B9B"/>
      </a:hlink>
      <a:folHlink>
        <a:srgbClr val="666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45"/>
  <sheetViews>
    <sheetView tabSelected="1" zoomScaleNormal="100" workbookViewId="0"/>
  </sheetViews>
  <sheetFormatPr baseColWidth="10" defaultRowHeight="14.25" x14ac:dyDescent="0.2"/>
  <cols>
    <col min="1" max="1" width="1.42578125" style="58" customWidth="1"/>
    <col min="2" max="2" width="2.7109375" style="58" customWidth="1"/>
    <col min="3" max="3" width="11.42578125" style="58"/>
    <col min="4" max="4" width="6.85546875" style="58" customWidth="1"/>
    <col min="5" max="5" width="3.5703125" style="58" customWidth="1"/>
    <col min="6" max="6" width="11.42578125" style="58"/>
    <col min="7" max="7" width="7.28515625" style="58" customWidth="1"/>
    <col min="8" max="8" width="2" style="58" customWidth="1"/>
    <col min="9" max="9" width="14.140625" style="58" customWidth="1"/>
    <col min="10" max="10" width="11.42578125" style="58"/>
    <col min="11" max="11" width="6.85546875" style="58" customWidth="1"/>
    <col min="12" max="12" width="11.42578125" style="58"/>
    <col min="13" max="13" width="2.85546875" style="58" customWidth="1"/>
    <col min="14" max="14" width="11.42578125" style="58"/>
    <col min="15" max="15" width="3.7109375" style="58" customWidth="1"/>
    <col min="16" max="16384" width="11.42578125" style="58"/>
  </cols>
  <sheetData>
    <row r="1" spans="1:16" x14ac:dyDescent="0.2">
      <c r="A1" s="45"/>
      <c r="P1" s="59"/>
    </row>
    <row r="2" spans="1:16" ht="15" x14ac:dyDescent="0.25">
      <c r="B2" s="60" t="s">
        <v>0</v>
      </c>
      <c r="P2" s="59"/>
    </row>
    <row r="3" spans="1:16" x14ac:dyDescent="0.2">
      <c r="P3" s="59"/>
    </row>
    <row r="4" spans="1:16" ht="30.75" customHeight="1" x14ac:dyDescent="0.2">
      <c r="B4" s="93" t="s">
        <v>1</v>
      </c>
      <c r="C4" s="94"/>
      <c r="D4" s="94"/>
      <c r="E4" s="94"/>
      <c r="F4" s="94"/>
      <c r="G4" s="94"/>
      <c r="H4" s="94"/>
      <c r="I4" s="94"/>
      <c r="J4" s="94"/>
      <c r="K4" s="94"/>
      <c r="P4" s="59"/>
    </row>
    <row r="5" spans="1:16" ht="6" customHeight="1" x14ac:dyDescent="0.2">
      <c r="P5" s="59"/>
    </row>
    <row r="6" spans="1:16" x14ac:dyDescent="0.2">
      <c r="B6" s="58" t="s">
        <v>102</v>
      </c>
      <c r="P6" s="59"/>
    </row>
    <row r="7" spans="1:16" x14ac:dyDescent="0.2">
      <c r="B7" s="58" t="s">
        <v>25</v>
      </c>
      <c r="P7" s="59"/>
    </row>
    <row r="8" spans="1:16" x14ac:dyDescent="0.2">
      <c r="P8" s="59"/>
    </row>
    <row r="9" spans="1:16" x14ac:dyDescent="0.2">
      <c r="B9" s="58" t="s">
        <v>100</v>
      </c>
      <c r="P9" s="59"/>
    </row>
    <row r="10" spans="1:16" x14ac:dyDescent="0.2">
      <c r="B10" s="58" t="s">
        <v>103</v>
      </c>
      <c r="P10" s="59"/>
    </row>
    <row r="11" spans="1:16" x14ac:dyDescent="0.2">
      <c r="P11" s="59"/>
    </row>
    <row r="12" spans="1:16" x14ac:dyDescent="0.2">
      <c r="B12" s="58" t="s">
        <v>98</v>
      </c>
      <c r="P12" s="59"/>
    </row>
    <row r="13" spans="1:16" x14ac:dyDescent="0.2">
      <c r="P13" s="59"/>
    </row>
    <row r="14" spans="1:16" x14ac:dyDescent="0.2">
      <c r="B14" s="61" t="s">
        <v>26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1:16" s="62" customFormat="1" ht="11.25" customHeight="1" x14ac:dyDescent="0.2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6" x14ac:dyDescent="0.2">
      <c r="B16" s="64" t="s">
        <v>4</v>
      </c>
      <c r="C16" s="64"/>
      <c r="E16" s="65"/>
      <c r="F16" s="58" t="s">
        <v>34</v>
      </c>
      <c r="G16" s="66"/>
      <c r="H16" s="65"/>
    </row>
    <row r="17" spans="1:15" x14ac:dyDescent="0.2">
      <c r="B17" s="67" t="s">
        <v>21</v>
      </c>
      <c r="C17" s="67"/>
      <c r="F17" s="58" t="s">
        <v>35</v>
      </c>
    </row>
    <row r="18" spans="1:15" x14ac:dyDescent="0.2">
      <c r="B18" s="91" t="s">
        <v>96</v>
      </c>
      <c r="C18" s="65"/>
      <c r="F18" s="58" t="s">
        <v>97</v>
      </c>
    </row>
    <row r="20" spans="1:15" x14ac:dyDescent="0.2">
      <c r="B20" s="58" t="s">
        <v>24</v>
      </c>
    </row>
    <row r="21" spans="1:15" x14ac:dyDescent="0.2">
      <c r="B21" s="58" t="s">
        <v>65</v>
      </c>
      <c r="N21" s="43" t="s">
        <v>22</v>
      </c>
    </row>
    <row r="24" spans="1:15" x14ac:dyDescent="0.2">
      <c r="B24" s="61" t="s">
        <v>20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5" ht="6.75" customHeight="1" x14ac:dyDescent="0.2">
      <c r="J25" s="68"/>
      <c r="K25" s="68"/>
      <c r="L25" s="68"/>
      <c r="M25" s="68"/>
      <c r="N25" s="68"/>
    </row>
    <row r="26" spans="1:15" x14ac:dyDescent="0.2">
      <c r="B26" s="69"/>
      <c r="C26" s="69" t="s">
        <v>104</v>
      </c>
      <c r="D26" s="69"/>
      <c r="E26" s="70"/>
      <c r="F26" s="69" t="s">
        <v>63</v>
      </c>
      <c r="H26" s="70"/>
      <c r="I26" s="71" t="s">
        <v>64</v>
      </c>
      <c r="J26" s="72"/>
      <c r="K26" s="72"/>
      <c r="L26" s="72"/>
      <c r="M26" s="73"/>
      <c r="N26" s="72"/>
      <c r="O26" s="74"/>
    </row>
    <row r="27" spans="1:15" x14ac:dyDescent="0.2">
      <c r="A27" s="75"/>
      <c r="B27" s="76">
        <v>1</v>
      </c>
      <c r="C27" s="95"/>
      <c r="D27" s="96"/>
      <c r="E27" s="77"/>
      <c r="F27" s="88"/>
      <c r="G27" s="74" t="str">
        <f t="shared" ref="G27:G36" si="0">+IF(F27&lt;&gt;"",$N$21,"")</f>
        <v/>
      </c>
      <c r="H27" s="77"/>
      <c r="I27" s="50"/>
      <c r="J27" s="78"/>
      <c r="K27" s="73" t="s">
        <v>77</v>
      </c>
      <c r="L27" s="62"/>
      <c r="M27" s="78"/>
      <c r="N27" s="78"/>
      <c r="O27" s="74"/>
    </row>
    <row r="28" spans="1:15" x14ac:dyDescent="0.2">
      <c r="A28" s="75"/>
      <c r="B28" s="76">
        <f>+B27+1</f>
        <v>2</v>
      </c>
      <c r="C28" s="95"/>
      <c r="D28" s="96"/>
      <c r="E28" s="77"/>
      <c r="F28" s="88"/>
      <c r="G28" s="74" t="str">
        <f t="shared" si="0"/>
        <v/>
      </c>
      <c r="H28" s="77"/>
      <c r="I28" s="50"/>
      <c r="J28" s="78"/>
      <c r="K28" s="79" t="s">
        <v>78</v>
      </c>
      <c r="L28" s="79"/>
      <c r="M28" s="78"/>
      <c r="N28" s="78"/>
      <c r="O28" s="74"/>
    </row>
    <row r="29" spans="1:15" x14ac:dyDescent="0.2">
      <c r="B29" s="76">
        <f t="shared" ref="B29:B31" si="1">+B28+1</f>
        <v>3</v>
      </c>
      <c r="C29" s="95"/>
      <c r="D29" s="96"/>
      <c r="E29" s="77"/>
      <c r="F29" s="88"/>
      <c r="G29" s="74" t="str">
        <f t="shared" si="0"/>
        <v/>
      </c>
      <c r="H29" s="77"/>
      <c r="I29" s="50"/>
      <c r="J29" s="78"/>
      <c r="K29" s="79" t="s">
        <v>79</v>
      </c>
      <c r="L29" s="79"/>
      <c r="M29" s="78"/>
      <c r="N29" s="78"/>
      <c r="O29" s="74"/>
    </row>
    <row r="30" spans="1:15" x14ac:dyDescent="0.2">
      <c r="B30" s="76">
        <f t="shared" si="1"/>
        <v>4</v>
      </c>
      <c r="C30" s="95"/>
      <c r="D30" s="96"/>
      <c r="E30" s="77"/>
      <c r="F30" s="88"/>
      <c r="G30" s="74" t="str">
        <f t="shared" si="0"/>
        <v/>
      </c>
      <c r="H30" s="77"/>
      <c r="I30" s="50"/>
      <c r="J30" s="78"/>
      <c r="K30" s="79" t="s">
        <v>80</v>
      </c>
      <c r="L30" s="79"/>
      <c r="M30" s="78"/>
      <c r="N30" s="78"/>
      <c r="O30" s="74"/>
    </row>
    <row r="31" spans="1:15" x14ac:dyDescent="0.2">
      <c r="B31" s="76">
        <f t="shared" si="1"/>
        <v>5</v>
      </c>
      <c r="C31" s="95"/>
      <c r="D31" s="96"/>
      <c r="E31" s="77"/>
      <c r="F31" s="88"/>
      <c r="G31" s="74" t="str">
        <f t="shared" si="0"/>
        <v/>
      </c>
      <c r="H31" s="77"/>
      <c r="I31" s="50"/>
      <c r="J31" s="78"/>
      <c r="K31" s="79" t="s">
        <v>81</v>
      </c>
      <c r="L31" s="79"/>
      <c r="M31" s="78"/>
      <c r="N31" s="78"/>
      <c r="O31" s="74"/>
    </row>
    <row r="32" spans="1:15" x14ac:dyDescent="0.2">
      <c r="A32" s="75"/>
      <c r="B32" s="76">
        <f>+B31+1</f>
        <v>6</v>
      </c>
      <c r="C32" s="95"/>
      <c r="D32" s="96"/>
      <c r="E32" s="77"/>
      <c r="F32" s="88"/>
      <c r="G32" s="74" t="str">
        <f t="shared" si="0"/>
        <v/>
      </c>
      <c r="H32" s="77"/>
      <c r="I32" s="50"/>
      <c r="J32" s="78"/>
      <c r="K32" s="79"/>
      <c r="L32" s="79"/>
      <c r="M32" s="78"/>
      <c r="N32" s="78"/>
      <c r="O32" s="74"/>
    </row>
    <row r="33" spans="1:15" x14ac:dyDescent="0.2">
      <c r="A33" s="75"/>
      <c r="B33" s="76">
        <f>+B32+1</f>
        <v>7</v>
      </c>
      <c r="C33" s="95"/>
      <c r="D33" s="96"/>
      <c r="E33" s="77"/>
      <c r="F33" s="88"/>
      <c r="G33" s="74" t="str">
        <f t="shared" si="0"/>
        <v/>
      </c>
      <c r="H33" s="77"/>
      <c r="I33" s="50"/>
      <c r="J33" s="78"/>
      <c r="K33" s="79"/>
      <c r="L33" s="79"/>
      <c r="M33" s="78"/>
      <c r="N33" s="78"/>
      <c r="O33" s="74"/>
    </row>
    <row r="34" spans="1:15" x14ac:dyDescent="0.2">
      <c r="B34" s="76">
        <f t="shared" ref="B34:B36" si="2">+B33+1</f>
        <v>8</v>
      </c>
      <c r="C34" s="95"/>
      <c r="D34" s="96"/>
      <c r="E34" s="77"/>
      <c r="F34" s="88"/>
      <c r="G34" s="74" t="str">
        <f t="shared" si="0"/>
        <v/>
      </c>
      <c r="H34" s="77"/>
      <c r="I34" s="50"/>
      <c r="J34" s="78"/>
      <c r="K34" s="79"/>
      <c r="L34" s="79"/>
      <c r="M34" s="78"/>
      <c r="N34" s="78"/>
      <c r="O34" s="74"/>
    </row>
    <row r="35" spans="1:15" x14ac:dyDescent="0.2">
      <c r="B35" s="76">
        <f t="shared" si="2"/>
        <v>9</v>
      </c>
      <c r="C35" s="95"/>
      <c r="D35" s="96"/>
      <c r="E35" s="77"/>
      <c r="F35" s="88"/>
      <c r="G35" s="74" t="str">
        <f t="shared" si="0"/>
        <v/>
      </c>
      <c r="H35" s="77"/>
      <c r="I35" s="50"/>
      <c r="J35" s="78"/>
      <c r="K35" s="79"/>
      <c r="L35" s="79"/>
      <c r="M35" s="78"/>
      <c r="N35" s="78"/>
      <c r="O35" s="74"/>
    </row>
    <row r="36" spans="1:15" x14ac:dyDescent="0.2">
      <c r="B36" s="76">
        <f t="shared" si="2"/>
        <v>10</v>
      </c>
      <c r="C36" s="95"/>
      <c r="D36" s="96"/>
      <c r="E36" s="77"/>
      <c r="F36" s="88"/>
      <c r="G36" s="74" t="str">
        <f t="shared" si="0"/>
        <v/>
      </c>
      <c r="H36" s="77"/>
      <c r="I36" s="50"/>
      <c r="J36" s="78"/>
      <c r="K36" s="79"/>
      <c r="L36" s="79"/>
      <c r="M36" s="78"/>
      <c r="N36" s="78"/>
      <c r="O36" s="74"/>
    </row>
    <row r="37" spans="1:15" x14ac:dyDescent="0.2">
      <c r="C37" s="80"/>
      <c r="D37" s="80"/>
      <c r="F37" s="80"/>
      <c r="J37" s="80"/>
      <c r="K37" s="80"/>
      <c r="L37" s="80"/>
      <c r="M37" s="80"/>
      <c r="N37" s="80"/>
    </row>
    <row r="39" spans="1:15" x14ac:dyDescent="0.2">
      <c r="B39" s="81" t="s">
        <v>18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90"/>
      <c r="O39" s="89"/>
    </row>
    <row r="40" spans="1:15" x14ac:dyDescent="0.2">
      <c r="B40" s="82" t="s">
        <v>87</v>
      </c>
      <c r="C40" s="82"/>
      <c r="D40" s="82"/>
      <c r="E40" s="82"/>
      <c r="H40" s="82"/>
      <c r="I40" s="42">
        <v>0</v>
      </c>
    </row>
    <row r="41" spans="1:15" x14ac:dyDescent="0.2">
      <c r="B41" s="83" t="s">
        <v>49</v>
      </c>
      <c r="C41" s="84"/>
      <c r="D41" s="84"/>
      <c r="E41" s="84"/>
      <c r="H41" s="84"/>
      <c r="I41" s="42">
        <v>0</v>
      </c>
      <c r="J41" s="85" t="s">
        <v>31</v>
      </c>
      <c r="K41" s="43" t="s">
        <v>8</v>
      </c>
    </row>
    <row r="42" spans="1:15" x14ac:dyDescent="0.2">
      <c r="B42" s="83" t="s">
        <v>19</v>
      </c>
      <c r="C42" s="84"/>
      <c r="D42" s="84"/>
      <c r="E42" s="82"/>
      <c r="H42" s="82"/>
      <c r="I42" s="42">
        <v>0</v>
      </c>
    </row>
    <row r="43" spans="1:15" x14ac:dyDescent="0.2">
      <c r="B43" s="83" t="s">
        <v>50</v>
      </c>
      <c r="C43" s="84"/>
      <c r="D43" s="86"/>
      <c r="E43" s="82"/>
      <c r="H43" s="82"/>
      <c r="I43" s="47">
        <v>0.1074</v>
      </c>
    </row>
    <row r="45" spans="1:15" x14ac:dyDescent="0.2">
      <c r="B45" s="87" t="s">
        <v>99</v>
      </c>
    </row>
  </sheetData>
  <sheetProtection algorithmName="SHA-512" hashValue="962vQUa7aqxbMqv7EoixbzxuM6917m80kewUCAWPxokshDK3z7n2WnjkcEmhtiSUcgCDx0R7rHyDdeNpj0IGRA==" saltValue="YoTETiJzgbQ0DBnjhS5PxQ==" spinCount="100000" sheet="1" objects="1" scenarios="1" selectLockedCells="1"/>
  <mergeCells count="11">
    <mergeCell ref="C35:D35"/>
    <mergeCell ref="C36:D36"/>
    <mergeCell ref="C32:D32"/>
    <mergeCell ref="C33:D33"/>
    <mergeCell ref="C34:D34"/>
    <mergeCell ref="B4:K4"/>
    <mergeCell ref="C27:D27"/>
    <mergeCell ref="C31:D31"/>
    <mergeCell ref="C30:D30"/>
    <mergeCell ref="C29:D29"/>
    <mergeCell ref="C28:D28"/>
  </mergeCells>
  <conditionalFormatting sqref="I27:I36">
    <cfRule type="expression" dxfId="6" priority="1">
      <formula>$F27=""</formula>
    </cfRule>
  </conditionalFormatting>
  <dataValidations count="2">
    <dataValidation type="list" allowBlank="1" showInputMessage="1" showErrorMessage="1" sqref="N21">
      <formula1>"EUR,TEUR"</formula1>
    </dataValidation>
    <dataValidation type="list" allowBlank="1" showInputMessage="1" showErrorMessage="1" sqref="I27:I36">
      <formula1>"Monatlich,Vierteljährlich,Halbjährlich"</formula1>
    </dataValidation>
  </dataValidations>
  <pageMargins left="0.25" right="0.25" top="0.75" bottom="0.75" header="0.3" footer="0.3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'2_Planung'!$H$3:$S$3</xm:f>
          </x14:formula1>
          <xm:sqref>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Z43"/>
  <sheetViews>
    <sheetView zoomScaleNormal="100" workbookViewId="0">
      <pane ySplit="3" topLeftCell="A4" activePane="bottomLeft" state="frozen"/>
      <selection pane="bottomLeft"/>
    </sheetView>
  </sheetViews>
  <sheetFormatPr baseColWidth="10" defaultRowHeight="14.25" x14ac:dyDescent="0.25"/>
  <cols>
    <col min="1" max="1" width="1.42578125" style="1" customWidth="1"/>
    <col min="2" max="6" width="11.42578125" style="1"/>
    <col min="7" max="7" width="1.7109375" style="1" customWidth="1"/>
    <col min="8" max="19" width="11.42578125" style="1"/>
    <col min="20" max="20" width="2.7109375" style="1" customWidth="1"/>
    <col min="21" max="21" width="11.42578125" style="1"/>
    <col min="22" max="22" width="2.7109375" style="1" customWidth="1"/>
    <col min="23" max="16384" width="11.42578125" style="1"/>
  </cols>
  <sheetData>
    <row r="1" spans="1:26" x14ac:dyDescent="0.25">
      <c r="A1" s="44">
        <v>0</v>
      </c>
    </row>
    <row r="2" spans="1:26" ht="15" x14ac:dyDescent="0.25">
      <c r="B2" s="2" t="s">
        <v>101</v>
      </c>
      <c r="C2" s="2"/>
      <c r="D2" s="2"/>
      <c r="E2" s="2"/>
      <c r="S2" s="46" t="s">
        <v>37</v>
      </c>
    </row>
    <row r="3" spans="1:26" ht="28.5" x14ac:dyDescent="0.25">
      <c r="B3" s="3" t="str">
        <f>+CONCATENATE("Angaben in ",'1_Deckblatt'!N21)</f>
        <v>Angaben in EUR</v>
      </c>
      <c r="C3" s="3"/>
      <c r="D3" s="3"/>
      <c r="E3" s="3"/>
      <c r="F3" s="35" t="s">
        <v>32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6</v>
      </c>
      <c r="R3" s="4" t="s">
        <v>7</v>
      </c>
      <c r="S3" s="4" t="s">
        <v>105</v>
      </c>
      <c r="U3" s="5" t="s">
        <v>85</v>
      </c>
      <c r="W3" s="3" t="s">
        <v>3</v>
      </c>
      <c r="X3" s="3"/>
      <c r="Y3" s="3"/>
      <c r="Z3" s="3"/>
    </row>
    <row r="4" spans="1:26" x14ac:dyDescent="0.25">
      <c r="B4" s="6"/>
      <c r="C4" s="6"/>
      <c r="D4" s="6"/>
      <c r="E4" s="6"/>
      <c r="F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U4" s="6"/>
      <c r="W4" s="6"/>
      <c r="X4" s="6"/>
      <c r="Y4" s="6"/>
    </row>
    <row r="5" spans="1:26" x14ac:dyDescent="0.25">
      <c r="A5" s="7"/>
      <c r="B5" s="8" t="s">
        <v>93</v>
      </c>
      <c r="C5" s="9"/>
      <c r="D5" s="9"/>
      <c r="E5" s="9"/>
      <c r="F5" s="9" t="s">
        <v>33</v>
      </c>
      <c r="G5" s="9"/>
      <c r="H5" s="14" t="s">
        <v>84</v>
      </c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11"/>
      <c r="U5" s="10"/>
      <c r="V5" s="11"/>
    </row>
    <row r="6" spans="1:26" x14ac:dyDescent="0.25">
      <c r="A6" s="7"/>
      <c r="B6" s="6" t="s">
        <v>92</v>
      </c>
      <c r="C6" s="6"/>
      <c r="D6" s="6"/>
      <c r="E6" s="6"/>
      <c r="F6" s="39">
        <v>0</v>
      </c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"/>
      <c r="U6" s="12"/>
      <c r="V6" s="11"/>
      <c r="W6" s="1" t="s">
        <v>27</v>
      </c>
    </row>
    <row r="7" spans="1:26" x14ac:dyDescent="0.25">
      <c r="A7" s="7"/>
      <c r="B7" s="1" t="s">
        <v>39</v>
      </c>
      <c r="G7" s="11"/>
      <c r="H7" s="40">
        <v>1</v>
      </c>
      <c r="I7" s="40">
        <v>1</v>
      </c>
      <c r="J7" s="40">
        <v>1</v>
      </c>
      <c r="K7" s="40">
        <v>1</v>
      </c>
      <c r="L7" s="40">
        <v>1</v>
      </c>
      <c r="M7" s="40">
        <v>1</v>
      </c>
      <c r="N7" s="40">
        <v>1</v>
      </c>
      <c r="O7" s="40">
        <v>1</v>
      </c>
      <c r="P7" s="40">
        <v>1</v>
      </c>
      <c r="Q7" s="40">
        <v>1</v>
      </c>
      <c r="R7" s="40">
        <v>1</v>
      </c>
      <c r="S7" s="40">
        <v>1</v>
      </c>
      <c r="T7" s="11"/>
      <c r="U7" s="13"/>
      <c r="V7" s="11"/>
      <c r="W7" s="1" t="s">
        <v>28</v>
      </c>
    </row>
    <row r="8" spans="1:26" x14ac:dyDescent="0.25">
      <c r="A8" s="7"/>
      <c r="B8" s="1" t="s">
        <v>40</v>
      </c>
      <c r="G8" s="11"/>
      <c r="H8" s="13">
        <f>+H7*$F$6/12</f>
        <v>0</v>
      </c>
      <c r="I8" s="13">
        <f t="shared" ref="I8:S8" si="0">+I7*$F$6/12</f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13">
        <f t="shared" si="0"/>
        <v>0</v>
      </c>
      <c r="S8" s="13">
        <f t="shared" si="0"/>
        <v>0</v>
      </c>
      <c r="T8" s="11"/>
      <c r="U8" s="13">
        <f>+SUM(H8:S8)</f>
        <v>0</v>
      </c>
      <c r="V8" s="11"/>
    </row>
    <row r="9" spans="1:26" x14ac:dyDescent="0.25">
      <c r="A9" s="7"/>
      <c r="B9" s="1" t="s">
        <v>41</v>
      </c>
      <c r="G9" s="11"/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11"/>
      <c r="U9" s="13">
        <f t="shared" ref="U9" si="1">+SUM(H9:S9)</f>
        <v>0</v>
      </c>
      <c r="V9" s="11"/>
      <c r="W9" s="1" t="s">
        <v>29</v>
      </c>
    </row>
    <row r="10" spans="1:26" x14ac:dyDescent="0.25">
      <c r="A10" s="7"/>
      <c r="G10" s="11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1"/>
      <c r="U10" s="34" t="str">
        <f>+IFERROR((U8+U9)/F6,"")</f>
        <v/>
      </c>
      <c r="V10" s="11"/>
    </row>
    <row r="11" spans="1:26" x14ac:dyDescent="0.25">
      <c r="A11" s="7"/>
      <c r="B11" s="8" t="s">
        <v>5</v>
      </c>
      <c r="C11" s="9"/>
      <c r="D11" s="9"/>
      <c r="E11" s="9"/>
      <c r="F11" s="36"/>
      <c r="G11" s="9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1"/>
      <c r="U11" s="15"/>
      <c r="V11" s="11"/>
      <c r="W11" s="1" t="s">
        <v>23</v>
      </c>
    </row>
    <row r="12" spans="1:26" x14ac:dyDescent="0.25">
      <c r="A12" s="7"/>
      <c r="B12" s="6" t="s">
        <v>94</v>
      </c>
      <c r="C12" s="6"/>
      <c r="D12" s="6"/>
      <c r="E12" s="6"/>
      <c r="F12" s="39">
        <v>0</v>
      </c>
      <c r="G12" s="11"/>
      <c r="H12" s="39">
        <f t="shared" ref="H12:S13" si="2">+IFERROR($F12/$F$6*H$8*IF($F12&lt;0,1,-1),0)</f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39">
        <f t="shared" si="2"/>
        <v>0</v>
      </c>
      <c r="Q12" s="39">
        <f t="shared" si="2"/>
        <v>0</v>
      </c>
      <c r="R12" s="39">
        <f t="shared" si="2"/>
        <v>0</v>
      </c>
      <c r="S12" s="39">
        <f t="shared" si="2"/>
        <v>0</v>
      </c>
      <c r="T12" s="11"/>
      <c r="U12" s="13">
        <f t="shared" ref="U12:U14" si="3">+SUM(H12:S12)</f>
        <v>0</v>
      </c>
      <c r="V12" s="11"/>
      <c r="W12" s="1" t="s">
        <v>89</v>
      </c>
    </row>
    <row r="13" spans="1:26" x14ac:dyDescent="0.25">
      <c r="A13" s="7"/>
      <c r="B13" s="1" t="s">
        <v>43</v>
      </c>
      <c r="F13" s="39">
        <v>0</v>
      </c>
      <c r="G13" s="11"/>
      <c r="H13" s="39">
        <f t="shared" si="2"/>
        <v>0</v>
      </c>
      <c r="I13" s="39">
        <f t="shared" si="2"/>
        <v>0</v>
      </c>
      <c r="J13" s="39">
        <f t="shared" si="2"/>
        <v>0</v>
      </c>
      <c r="K13" s="39">
        <f t="shared" si="2"/>
        <v>0</v>
      </c>
      <c r="L13" s="39">
        <f t="shared" si="2"/>
        <v>0</v>
      </c>
      <c r="M13" s="39">
        <f t="shared" si="2"/>
        <v>0</v>
      </c>
      <c r="N13" s="39">
        <f t="shared" si="2"/>
        <v>0</v>
      </c>
      <c r="O13" s="39">
        <f t="shared" si="2"/>
        <v>0</v>
      </c>
      <c r="P13" s="39">
        <f t="shared" si="2"/>
        <v>0</v>
      </c>
      <c r="Q13" s="39">
        <f t="shared" si="2"/>
        <v>0</v>
      </c>
      <c r="R13" s="39">
        <f t="shared" si="2"/>
        <v>0</v>
      </c>
      <c r="S13" s="39">
        <f t="shared" si="2"/>
        <v>0</v>
      </c>
      <c r="T13" s="11"/>
      <c r="U13" s="13">
        <f t="shared" si="3"/>
        <v>0</v>
      </c>
      <c r="V13" s="11"/>
      <c r="W13" s="1" t="s">
        <v>90</v>
      </c>
    </row>
    <row r="14" spans="1:26" x14ac:dyDescent="0.25">
      <c r="A14" s="7"/>
      <c r="B14" s="1" t="s">
        <v>47</v>
      </c>
      <c r="F14" s="12"/>
      <c r="G14" s="11"/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11"/>
      <c r="U14" s="13">
        <f t="shared" si="3"/>
        <v>0</v>
      </c>
      <c r="V14" s="11"/>
      <c r="W14" s="1" t="s">
        <v>91</v>
      </c>
    </row>
    <row r="15" spans="1:26" x14ac:dyDescent="0.25">
      <c r="B15" s="16"/>
      <c r="C15" s="16"/>
      <c r="D15" s="16"/>
      <c r="E15" s="16"/>
      <c r="F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U15" s="18"/>
    </row>
    <row r="16" spans="1:26" s="6" customFormat="1" x14ac:dyDescent="0.25">
      <c r="A16" s="19"/>
      <c r="B16" s="8" t="s">
        <v>2</v>
      </c>
      <c r="C16" s="9"/>
      <c r="D16" s="9"/>
      <c r="E16" s="9"/>
      <c r="F16" s="9"/>
      <c r="G16" s="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20"/>
      <c r="U16" s="15"/>
      <c r="V16" s="20"/>
    </row>
    <row r="17" spans="1:24" x14ac:dyDescent="0.25">
      <c r="A17" s="7"/>
      <c r="B17" s="6" t="s">
        <v>44</v>
      </c>
      <c r="C17" s="6"/>
      <c r="D17" s="6"/>
      <c r="E17" s="6"/>
      <c r="F17" s="42">
        <v>0</v>
      </c>
      <c r="G17" s="11"/>
      <c r="H17" s="13">
        <f>+$F17/12*IF($F17&lt;0,1,-1)</f>
        <v>0</v>
      </c>
      <c r="I17" s="13">
        <f t="shared" ref="I17:S19" si="4">+$F17/12*IF($F17&lt;0,1,-1)</f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1"/>
      <c r="U17" s="13">
        <f t="shared" ref="U17:U20" si="5">+SUM(H17:S17)</f>
        <v>0</v>
      </c>
      <c r="V17" s="11"/>
    </row>
    <row r="18" spans="1:24" x14ac:dyDescent="0.25">
      <c r="A18" s="7"/>
      <c r="B18" s="1" t="s">
        <v>45</v>
      </c>
      <c r="F18" s="41">
        <v>0</v>
      </c>
      <c r="G18" s="11"/>
      <c r="H18" s="13">
        <f>+$F18/12*IF($F18&lt;0,1,-1)</f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 t="shared" si="4"/>
        <v>0</v>
      </c>
      <c r="N18" s="13">
        <f t="shared" si="4"/>
        <v>0</v>
      </c>
      <c r="O18" s="13">
        <f t="shared" si="4"/>
        <v>0</v>
      </c>
      <c r="P18" s="13">
        <f t="shared" si="4"/>
        <v>0</v>
      </c>
      <c r="Q18" s="13">
        <f t="shared" si="4"/>
        <v>0</v>
      </c>
      <c r="R18" s="13">
        <f t="shared" si="4"/>
        <v>0</v>
      </c>
      <c r="S18" s="13">
        <f t="shared" si="4"/>
        <v>0</v>
      </c>
      <c r="T18" s="11"/>
      <c r="U18" s="13">
        <f t="shared" si="5"/>
        <v>0</v>
      </c>
      <c r="V18" s="11"/>
    </row>
    <row r="19" spans="1:24" x14ac:dyDescent="0.25">
      <c r="A19" s="7"/>
      <c r="B19" s="1" t="s">
        <v>48</v>
      </c>
      <c r="F19" s="41">
        <v>0</v>
      </c>
      <c r="G19" s="11"/>
      <c r="H19" s="13">
        <f>+$F19/12*IF($F19&lt;0,1,-1)</f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 t="shared" si="4"/>
        <v>0</v>
      </c>
      <c r="P19" s="13">
        <f t="shared" si="4"/>
        <v>0</v>
      </c>
      <c r="Q19" s="13">
        <f t="shared" si="4"/>
        <v>0</v>
      </c>
      <c r="R19" s="13">
        <f t="shared" si="4"/>
        <v>0</v>
      </c>
      <c r="S19" s="13">
        <f t="shared" si="4"/>
        <v>0</v>
      </c>
      <c r="T19" s="11"/>
      <c r="U19" s="13">
        <f t="shared" si="5"/>
        <v>0</v>
      </c>
      <c r="V19" s="11"/>
      <c r="W19" s="1" t="s">
        <v>36</v>
      </c>
    </row>
    <row r="20" spans="1:24" x14ac:dyDescent="0.25">
      <c r="A20" s="7"/>
      <c r="B20" s="1" t="s">
        <v>46</v>
      </c>
      <c r="F20" s="13"/>
      <c r="G20" s="11"/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U20" s="13">
        <f t="shared" si="5"/>
        <v>0</v>
      </c>
      <c r="V20" s="11"/>
      <c r="W20" s="1" t="s">
        <v>82</v>
      </c>
    </row>
    <row r="21" spans="1:24" s="6" customFormat="1" x14ac:dyDescent="0.25">
      <c r="A21" s="19"/>
      <c r="B21" s="21"/>
      <c r="C21" s="21"/>
      <c r="D21" s="21"/>
      <c r="E21" s="21"/>
      <c r="F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U21" s="22"/>
    </row>
    <row r="22" spans="1:24" x14ac:dyDescent="0.25">
      <c r="A22" s="7"/>
      <c r="B22" s="8" t="s">
        <v>70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  <c r="T22" s="11"/>
      <c r="U22" s="10"/>
      <c r="V22" s="11"/>
    </row>
    <row r="23" spans="1:24" x14ac:dyDescent="0.25">
      <c r="A23" s="7"/>
      <c r="B23" s="6" t="s">
        <v>86</v>
      </c>
      <c r="C23" s="6"/>
      <c r="D23" s="6"/>
      <c r="E23" s="6"/>
      <c r="F23" s="6"/>
      <c r="G23" s="11"/>
      <c r="H23" s="13">
        <f ca="1">+IF(H36*'1_Deckblatt'!$I$43/12&gt;=0,0,H36*'1_Deckblatt'!$I$43/12)</f>
        <v>0</v>
      </c>
      <c r="I23" s="13">
        <f ca="1">+IF(I36*'1_Deckblatt'!$I$43/12&gt;=0,0,I36*'1_Deckblatt'!$I$43/12)</f>
        <v>0</v>
      </c>
      <c r="J23" s="13">
        <f ca="1">+IF(J36*'1_Deckblatt'!$I$43/12&gt;=0,0,J36*'1_Deckblatt'!$I$43/12)</f>
        <v>0</v>
      </c>
      <c r="K23" s="13">
        <f ca="1">+IF(K36*'1_Deckblatt'!$I$43/12&gt;=0,0,K36*'1_Deckblatt'!$I$43/12)</f>
        <v>0</v>
      </c>
      <c r="L23" s="13">
        <f ca="1">+IF(L36*'1_Deckblatt'!$I$43/12&gt;=0,0,L36*'1_Deckblatt'!$I$43/12)</f>
        <v>0</v>
      </c>
      <c r="M23" s="13">
        <f ca="1">+IF(M36*'1_Deckblatt'!$I$43/12&gt;=0,0,M36*'1_Deckblatt'!$I$43/12)</f>
        <v>0</v>
      </c>
      <c r="N23" s="13">
        <f ca="1">+IF(N36*'1_Deckblatt'!$I$43/12&gt;=0,0,N36*'1_Deckblatt'!$I$43/12)</f>
        <v>0</v>
      </c>
      <c r="O23" s="13">
        <f ca="1">+IF(O36*'1_Deckblatt'!$I$43/12&gt;=0,0,O36*'1_Deckblatt'!$I$43/12)</f>
        <v>0</v>
      </c>
      <c r="P23" s="13">
        <f ca="1">+IF(P36*'1_Deckblatt'!$I$43/12&gt;=0,0,P36*'1_Deckblatt'!$I$43/12)</f>
        <v>0</v>
      </c>
      <c r="Q23" s="13">
        <f ca="1">+IF(Q36*'1_Deckblatt'!$I$43/12&gt;=0,0,Q36*'1_Deckblatt'!$I$43/12)</f>
        <v>0</v>
      </c>
      <c r="R23" s="13">
        <f ca="1">+IF(R36*'1_Deckblatt'!$I$43/12&gt;=0,0,R36*'1_Deckblatt'!$I$43/12)</f>
        <v>0</v>
      </c>
      <c r="S23" s="13">
        <f ca="1">+IF(S36*'1_Deckblatt'!$I$43/12&gt;=0,0,S36*'1_Deckblatt'!$I$43/12)</f>
        <v>0</v>
      </c>
      <c r="T23" s="11"/>
      <c r="U23" s="13">
        <f ca="1">+SUM(H23:S23)</f>
        <v>0</v>
      </c>
      <c r="V23" s="11"/>
    </row>
    <row r="24" spans="1:24" x14ac:dyDescent="0.25">
      <c r="A24" s="7"/>
      <c r="B24" s="1" t="s">
        <v>95</v>
      </c>
      <c r="G24" s="11"/>
      <c r="H24" s="13">
        <f ca="1">+Kapitaldienst!H35</f>
        <v>0</v>
      </c>
      <c r="I24" s="13">
        <f ca="1">+Kapitaldienst!I35</f>
        <v>0</v>
      </c>
      <c r="J24" s="13">
        <f ca="1">+Kapitaldienst!J35</f>
        <v>0</v>
      </c>
      <c r="K24" s="13">
        <f ca="1">+Kapitaldienst!K35</f>
        <v>0</v>
      </c>
      <c r="L24" s="13">
        <f ca="1">+Kapitaldienst!L35</f>
        <v>0</v>
      </c>
      <c r="M24" s="13">
        <f ca="1">+Kapitaldienst!M35</f>
        <v>0</v>
      </c>
      <c r="N24" s="13">
        <f ca="1">+Kapitaldienst!N35</f>
        <v>0</v>
      </c>
      <c r="O24" s="13">
        <f ca="1">+Kapitaldienst!O35</f>
        <v>0</v>
      </c>
      <c r="P24" s="13">
        <f ca="1">+Kapitaldienst!P35</f>
        <v>0</v>
      </c>
      <c r="Q24" s="13">
        <f ca="1">+Kapitaldienst!E35</f>
        <v>0</v>
      </c>
      <c r="R24" s="13">
        <f ca="1">+Kapitaldienst!F35</f>
        <v>0</v>
      </c>
      <c r="S24" s="13">
        <f ca="1">+Kapitaldienst!G35</f>
        <v>0</v>
      </c>
      <c r="T24" s="11"/>
      <c r="U24" s="13">
        <f t="shared" ref="U24" ca="1" si="6">+SUM(H24:S24)</f>
        <v>0</v>
      </c>
      <c r="V24" s="11"/>
      <c r="W24" s="1" t="s">
        <v>30</v>
      </c>
    </row>
    <row r="25" spans="1:24" x14ac:dyDescent="0.25">
      <c r="A25" s="7"/>
      <c r="B25" s="1" t="s">
        <v>69</v>
      </c>
      <c r="G25" s="11"/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11"/>
      <c r="U25" s="13">
        <f t="shared" ref="U25" si="7">+SUM(H25:S25)</f>
        <v>0</v>
      </c>
      <c r="V25" s="11"/>
    </row>
    <row r="26" spans="1:24" x14ac:dyDescent="0.25">
      <c r="A26" s="7"/>
      <c r="B26" s="6"/>
      <c r="C26" s="6"/>
      <c r="D26" s="6"/>
      <c r="E26" s="6"/>
      <c r="F26" s="6"/>
      <c r="G26" s="11"/>
      <c r="I26" s="23"/>
      <c r="J26" s="23"/>
      <c r="K26" s="23"/>
      <c r="L26" s="23"/>
      <c r="M26" s="23"/>
      <c r="N26" s="23"/>
      <c r="O26" s="23"/>
      <c r="P26" s="24"/>
      <c r="Q26" s="23"/>
      <c r="R26" s="23"/>
      <c r="S26" s="23"/>
      <c r="T26" s="11"/>
      <c r="U26" s="23"/>
      <c r="V26" s="11"/>
    </row>
    <row r="27" spans="1:24" x14ac:dyDescent="0.25">
      <c r="B27" s="8" t="s">
        <v>17</v>
      </c>
      <c r="C27" s="9"/>
      <c r="D27" s="9"/>
      <c r="E27" s="9"/>
      <c r="F27" s="9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1"/>
      <c r="U27" s="25"/>
    </row>
    <row r="28" spans="1:24" x14ac:dyDescent="0.25">
      <c r="B28" s="6" t="s">
        <v>71</v>
      </c>
      <c r="C28" s="6"/>
      <c r="D28" s="6"/>
      <c r="E28" s="6"/>
      <c r="F28" s="42">
        <v>0</v>
      </c>
      <c r="G28" s="11"/>
      <c r="H28" s="13">
        <f>+$F28/12+IF('1_Deckblatt'!$K$41='2_Planung'!H3,'1_Deckblatt'!$I$41,0)</f>
        <v>0</v>
      </c>
      <c r="I28" s="13">
        <f>+$F28/12+IF('1_Deckblatt'!$K$41='2_Planung'!I3,'1_Deckblatt'!$I$41,0)</f>
        <v>0</v>
      </c>
      <c r="J28" s="13">
        <f>+$F28/12+IF('1_Deckblatt'!$K$41='2_Planung'!J3,'1_Deckblatt'!$I$41,0)</f>
        <v>0</v>
      </c>
      <c r="K28" s="13">
        <f>+$F28/12+IF('1_Deckblatt'!$K$41='2_Planung'!K3,'1_Deckblatt'!$I$41,0)</f>
        <v>0</v>
      </c>
      <c r="L28" s="13">
        <f>+$F28/12+IF('1_Deckblatt'!$K$41='2_Planung'!L3,'1_Deckblatt'!$I$41,0)</f>
        <v>0</v>
      </c>
      <c r="M28" s="13">
        <f>+$F28/12+IF('1_Deckblatt'!$K$41='2_Planung'!M3,'1_Deckblatt'!$I$41,0)</f>
        <v>0</v>
      </c>
      <c r="N28" s="13">
        <f>+$F28/12+IF('1_Deckblatt'!$K$41='2_Planung'!N3,'1_Deckblatt'!$I$41,0)</f>
        <v>0</v>
      </c>
      <c r="O28" s="13">
        <f>+$F28/12+IF('1_Deckblatt'!$K$41='2_Planung'!O3,'1_Deckblatt'!$I$41,0)</f>
        <v>0</v>
      </c>
      <c r="P28" s="13">
        <f>+$F28/12+IF('1_Deckblatt'!$K$41='2_Planung'!P3,'1_Deckblatt'!$I$41,0)</f>
        <v>0</v>
      </c>
      <c r="Q28" s="13">
        <f>+$F28/12+IF('1_Deckblatt'!$K$41='2_Planung'!Q3,'1_Deckblatt'!$I$41,0)</f>
        <v>0</v>
      </c>
      <c r="R28" s="13">
        <f>+$F28/12+IF('1_Deckblatt'!$K$41='2_Planung'!R3,'1_Deckblatt'!$I$41,0)</f>
        <v>0</v>
      </c>
      <c r="S28" s="13">
        <f>+$F28/12+IF('1_Deckblatt'!$K$41='2_Planung'!S3,'1_Deckblatt'!$I$41,0)</f>
        <v>0</v>
      </c>
      <c r="T28" s="11"/>
      <c r="U28" s="13">
        <f t="shared" ref="U28" si="8">+SUM(H28:S28)</f>
        <v>0</v>
      </c>
    </row>
    <row r="29" spans="1:24" x14ac:dyDescent="0.25">
      <c r="B29" s="6" t="s">
        <v>72</v>
      </c>
      <c r="C29" s="6"/>
      <c r="D29" s="6"/>
      <c r="E29" s="6"/>
      <c r="F29" s="42">
        <v>0</v>
      </c>
      <c r="G29" s="11"/>
      <c r="H29" s="13">
        <f t="shared" ref="H29:S29" si="9">+$F29/12</f>
        <v>0</v>
      </c>
      <c r="I29" s="13">
        <f t="shared" si="9"/>
        <v>0</v>
      </c>
      <c r="J29" s="13">
        <f t="shared" si="9"/>
        <v>0</v>
      </c>
      <c r="K29" s="13">
        <f t="shared" si="9"/>
        <v>0</v>
      </c>
      <c r="L29" s="13">
        <f t="shared" si="9"/>
        <v>0</v>
      </c>
      <c r="M29" s="13">
        <f t="shared" si="9"/>
        <v>0</v>
      </c>
      <c r="N29" s="13">
        <f t="shared" si="9"/>
        <v>0</v>
      </c>
      <c r="O29" s="13">
        <f t="shared" si="9"/>
        <v>0</v>
      </c>
      <c r="P29" s="13">
        <f t="shared" si="9"/>
        <v>0</v>
      </c>
      <c r="Q29" s="13">
        <f t="shared" si="9"/>
        <v>0</v>
      </c>
      <c r="R29" s="13">
        <f t="shared" si="9"/>
        <v>0</v>
      </c>
      <c r="S29" s="13">
        <f t="shared" si="9"/>
        <v>0</v>
      </c>
      <c r="T29" s="11"/>
      <c r="U29" s="13">
        <f t="shared" ref="U29:U30" si="10">+SUM(H29:S29)</f>
        <v>0</v>
      </c>
    </row>
    <row r="30" spans="1:24" x14ac:dyDescent="0.25">
      <c r="B30" s="1" t="s">
        <v>73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U30" s="13">
        <f t="shared" si="10"/>
        <v>0</v>
      </c>
      <c r="W30" s="1" t="s">
        <v>38</v>
      </c>
    </row>
    <row r="31" spans="1:24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U31" s="16"/>
    </row>
    <row r="32" spans="1:24" s="27" customFormat="1" x14ac:dyDescent="0.25">
      <c r="A32" s="26"/>
      <c r="B32" s="1" t="s">
        <v>74</v>
      </c>
      <c r="C32" s="1"/>
      <c r="D32" s="1"/>
      <c r="E32" s="1"/>
      <c r="F32" s="1"/>
      <c r="G32" s="11"/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11"/>
      <c r="U32" s="13">
        <f t="shared" ref="U32" si="11">+SUM(H32:S32)</f>
        <v>0</v>
      </c>
      <c r="V32" s="11"/>
      <c r="W32" s="1" t="s">
        <v>29</v>
      </c>
      <c r="X32" s="1"/>
    </row>
    <row r="33" spans="1:22" x14ac:dyDescent="0.25">
      <c r="A33" s="7"/>
      <c r="G33" s="23"/>
      <c r="H33" s="11"/>
      <c r="I33" s="23"/>
      <c r="J33" s="23"/>
      <c r="K33" s="23"/>
      <c r="L33" s="23"/>
      <c r="M33" s="11"/>
      <c r="V33" s="11"/>
    </row>
    <row r="34" spans="1:22" x14ac:dyDescent="0.2">
      <c r="H34" s="48" t="s">
        <v>54</v>
      </c>
      <c r="I34" s="48" t="s">
        <v>9</v>
      </c>
      <c r="J34" s="48" t="s">
        <v>55</v>
      </c>
      <c r="K34" s="48" t="s">
        <v>56</v>
      </c>
      <c r="L34" s="48" t="s">
        <v>57</v>
      </c>
      <c r="M34" s="48" t="s">
        <v>58</v>
      </c>
      <c r="N34" s="48" t="s">
        <v>59</v>
      </c>
      <c r="O34" s="48" t="s">
        <v>60</v>
      </c>
      <c r="P34" s="48" t="s">
        <v>61</v>
      </c>
      <c r="Q34" s="48" t="s">
        <v>51</v>
      </c>
      <c r="R34" s="48" t="s">
        <v>52</v>
      </c>
      <c r="S34" s="48" t="s">
        <v>53</v>
      </c>
      <c r="U34" s="16"/>
    </row>
    <row r="35" spans="1:22" x14ac:dyDescent="0.25">
      <c r="A35" s="7"/>
      <c r="B35" s="28" t="s">
        <v>83</v>
      </c>
      <c r="C35" s="28"/>
      <c r="D35" s="28"/>
      <c r="E35" s="28"/>
      <c r="F35" s="28"/>
      <c r="G35" s="28"/>
      <c r="H35" s="29">
        <f ca="1">+H8+H12+H13+IF(H14&lt;0,H14,H14*-1)+H17+H18+H19+H20+H24+H25+H28+H29+IF(H30&lt;0,H30,H30*-1)+H32+H9</f>
        <v>0</v>
      </c>
      <c r="I35" s="29">
        <f ca="1">+I8+I12+I13+IF(I14&lt;0,I14,I14*-1)+I17+I18+I19+I20+I24+I25+I28+I29+IF(I30&lt;0,I30,I30*-1)+I32+H23+I9</f>
        <v>0</v>
      </c>
      <c r="J35" s="29">
        <f t="shared" ref="J35:S35" ca="1" si="12">+J8+J12+J13+IF(J14&lt;0,J14,J14*-1)+J17+J18+J19+J20+J24+J25+J28+J29+IF(J30&lt;0,J30,J30*-1)+J32+I23+J9</f>
        <v>0</v>
      </c>
      <c r="K35" s="29">
        <f t="shared" ca="1" si="12"/>
        <v>0</v>
      </c>
      <c r="L35" s="29">
        <f t="shared" ca="1" si="12"/>
        <v>0</v>
      </c>
      <c r="M35" s="29">
        <f t="shared" ca="1" si="12"/>
        <v>0</v>
      </c>
      <c r="N35" s="29">
        <f t="shared" ca="1" si="12"/>
        <v>0</v>
      </c>
      <c r="O35" s="29">
        <f t="shared" ca="1" si="12"/>
        <v>0</v>
      </c>
      <c r="P35" s="29">
        <f t="shared" ca="1" si="12"/>
        <v>0</v>
      </c>
      <c r="Q35" s="29">
        <f t="shared" ca="1" si="12"/>
        <v>0</v>
      </c>
      <c r="R35" s="29">
        <f t="shared" ca="1" si="12"/>
        <v>0</v>
      </c>
      <c r="S35" s="29">
        <f t="shared" ca="1" si="12"/>
        <v>0</v>
      </c>
      <c r="T35" s="7"/>
      <c r="U35" s="38">
        <f t="shared" ref="U35" ca="1" si="13">+SUM(H35:S35)</f>
        <v>0</v>
      </c>
      <c r="V35" s="11"/>
    </row>
    <row r="36" spans="1:22" x14ac:dyDescent="0.25">
      <c r="A36" s="7"/>
      <c r="B36" s="1" t="s">
        <v>62</v>
      </c>
      <c r="H36" s="13">
        <f ca="1">+H35+'1_Deckblatt'!I40</f>
        <v>0</v>
      </c>
      <c r="I36" s="13">
        <f ca="1">+I35+H36</f>
        <v>0</v>
      </c>
      <c r="J36" s="13">
        <f t="shared" ref="J36:S36" ca="1" si="14">+J35+I36</f>
        <v>0</v>
      </c>
      <c r="K36" s="13">
        <f t="shared" ca="1" si="14"/>
        <v>0</v>
      </c>
      <c r="L36" s="13">
        <f t="shared" ca="1" si="14"/>
        <v>0</v>
      </c>
      <c r="M36" s="13">
        <f t="shared" ca="1" si="14"/>
        <v>0</v>
      </c>
      <c r="N36" s="13">
        <f t="shared" ca="1" si="14"/>
        <v>0</v>
      </c>
      <c r="O36" s="13">
        <f t="shared" ca="1" si="14"/>
        <v>0</v>
      </c>
      <c r="P36" s="13">
        <f t="shared" ca="1" si="14"/>
        <v>0</v>
      </c>
      <c r="Q36" s="13">
        <f t="shared" ca="1" si="14"/>
        <v>0</v>
      </c>
      <c r="R36" s="13">
        <f t="shared" ca="1" si="14"/>
        <v>0</v>
      </c>
      <c r="S36" s="30">
        <f t="shared" ca="1" si="14"/>
        <v>0</v>
      </c>
      <c r="T36" s="7"/>
      <c r="U36" s="37"/>
      <c r="V36" s="11"/>
    </row>
    <row r="37" spans="1:22" x14ac:dyDescent="0.25">
      <c r="A37" s="7"/>
      <c r="B37" s="3" t="str">
        <f>+IF('1_Deckblatt'!I42&lt;=0,"verfügbare Liquidität",+CONCATENATE("verfügbare Liquidität mit Kontokorrent (",TEXT('1_Deckblatt'!I42,"#.##0;"";""")," ",'1_Deckblatt'!N21,")"))</f>
        <v>verfügbare Liquidität</v>
      </c>
      <c r="C37" s="3"/>
      <c r="D37" s="3"/>
      <c r="E37" s="3"/>
      <c r="F37" s="3"/>
      <c r="G37" s="3"/>
      <c r="H37" s="31">
        <f ca="1">+H36+'1_Deckblatt'!$I$42</f>
        <v>0</v>
      </c>
      <c r="I37" s="31">
        <f ca="1">+I36+'1_Deckblatt'!$I$42</f>
        <v>0</v>
      </c>
      <c r="J37" s="31">
        <f ca="1">+J36+'1_Deckblatt'!$I$42</f>
        <v>0</v>
      </c>
      <c r="K37" s="31">
        <f ca="1">+K36+'1_Deckblatt'!$I$42</f>
        <v>0</v>
      </c>
      <c r="L37" s="31">
        <f ca="1">+L36+'1_Deckblatt'!$I$42</f>
        <v>0</v>
      </c>
      <c r="M37" s="31">
        <f ca="1">+M36+'1_Deckblatt'!$I$42</f>
        <v>0</v>
      </c>
      <c r="N37" s="31">
        <f ca="1">+N36+'1_Deckblatt'!$I$42</f>
        <v>0</v>
      </c>
      <c r="O37" s="31">
        <f ca="1">+O36+'1_Deckblatt'!$I$42</f>
        <v>0</v>
      </c>
      <c r="P37" s="31">
        <f ca="1">+P36+'1_Deckblatt'!$I$42</f>
        <v>0</v>
      </c>
      <c r="Q37" s="31">
        <f ca="1">+Q36+'1_Deckblatt'!$I$42</f>
        <v>0</v>
      </c>
      <c r="R37" s="31">
        <f ca="1">+R36+'1_Deckblatt'!$I$42</f>
        <v>0</v>
      </c>
      <c r="S37" s="32">
        <f ca="1">+S36+'1_Deckblatt'!$I$42</f>
        <v>0</v>
      </c>
      <c r="T37" s="7"/>
      <c r="U37" s="37"/>
      <c r="V37" s="11"/>
    </row>
    <row r="38" spans="1:22" x14ac:dyDescent="0.25">
      <c r="U38" s="6"/>
    </row>
    <row r="39" spans="1:22" ht="10.5" customHeight="1" x14ac:dyDescent="0.25">
      <c r="A39" s="7"/>
      <c r="U39" s="6"/>
    </row>
    <row r="40" spans="1:22" x14ac:dyDescent="0.25">
      <c r="A40" s="7"/>
      <c r="C40" s="49" t="str">
        <f ca="1">+IF(MIN(H37:S37)&gt;=0,"Es ergibt sich kein zusätzlicher Finanzierungsbedarf.",CONCATENATE("In der Spitze ergibt sich ein zusätzlicher Bedarf von ",TEXT(ABS(MIN(H37:S37)),"#.##0;0;0")," ",'1_Deckblatt'!N21," im Monat ",INDEX(H34:S34,0,MATCH(MIN(H37:S37),H37:S37,0)),"."))</f>
        <v>Es ergibt sich kein zusätzlicher Finanzierungsbedarf.</v>
      </c>
    </row>
    <row r="41" spans="1:22" x14ac:dyDescent="0.25">
      <c r="A41" s="7"/>
    </row>
    <row r="42" spans="1:22" x14ac:dyDescent="0.25">
      <c r="A42" s="7"/>
    </row>
    <row r="43" spans="1:22" x14ac:dyDescent="0.25">
      <c r="B43" s="6"/>
      <c r="C43" s="6"/>
      <c r="D43" s="6"/>
      <c r="E43" s="6"/>
      <c r="F43" s="6"/>
      <c r="G43" s="6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1"/>
      <c r="U43" s="6"/>
    </row>
  </sheetData>
  <sheetProtection algorithmName="SHA-512" hashValue="JZJ3L5HspZij67T2CnTwpLzB7Cq/nEOZuTc29QtOrA2Cqs+gMscrSfrUUWCfeSV/pJm+jA3nFpYD0vpScPNvLQ==" saltValue="eQSvvgM+EEpB7+mI5Q+I4A==" spinCount="100000" sheet="1" objects="1" scenarios="1" selectLockedCells="1"/>
  <protectedRanges>
    <protectedRange algorithmName="SHA-512" hashValue="QHi1Z69jX00eUDbQiSq3ddD4+pJ952Jl2gBZSnWluQg1FRk9+b1SNdYasyq4l2DkSJTiwrM7xM4ifAcoCWXlEA==" saltValue="2JkbQqlGYLdwFjOyMz0fKQ==" spinCount="100000" sqref="F6 H7:S7 F12:F13 H14:S14 H20:S20 F17:F19 H30:S30 F28:F29 H32:S32 H9:S9 H25:S25" name="Bereich1"/>
  </protectedRanges>
  <conditionalFormatting sqref="H35:S35">
    <cfRule type="cellIs" dxfId="5" priority="8" operator="lessThan">
      <formula>0</formula>
    </cfRule>
  </conditionalFormatting>
  <conditionalFormatting sqref="H37:S37">
    <cfRule type="cellIs" dxfId="4" priority="6" operator="greaterThan">
      <formula>0</formula>
    </cfRule>
    <cfRule type="cellIs" dxfId="3" priority="7" operator="lessThan">
      <formula>0</formula>
    </cfRule>
  </conditionalFormatting>
  <conditionalFormatting sqref="C40">
    <cfRule type="containsText" dxfId="2" priority="5" operator="containsText" text="Es ergibt sich kein zusätzlicher Finanzierungsbedarf.">
      <formula>NOT(ISERROR(SEARCH("Es ergibt sich kein zusätzlicher Finanzierungsbedarf.",C40)))</formula>
    </cfRule>
  </conditionalFormatting>
  <conditionalFormatting sqref="H12:S13">
    <cfRule type="expression" dxfId="1" priority="1">
      <formula>_xlfn.ISFORMULA(H12)</formula>
    </cfRule>
  </conditionalFormatting>
  <pageMargins left="0.25" right="0.25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defaultSize="0" print="0" autoFill="0" autoPict="0" macro="[0]!Tabelle2.refresh">
                <anchor moveWithCells="1">
                  <from>
                    <xdr:col>4</xdr:col>
                    <xdr:colOff>104775</xdr:colOff>
                    <xdr:row>11</xdr:row>
                    <xdr:rowOff>57150</xdr:rowOff>
                  </from>
                  <to>
                    <xdr:col>4</xdr:col>
                    <xdr:colOff>581025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P40"/>
  <sheetViews>
    <sheetView showGridLines="0" workbookViewId="0"/>
  </sheetViews>
  <sheetFormatPr baseColWidth="10" defaultRowHeight="14.25" x14ac:dyDescent="0.2"/>
  <cols>
    <col min="1" max="1" width="2.7109375" style="51" customWidth="1"/>
    <col min="2" max="2" width="4.42578125" style="51" customWidth="1"/>
    <col min="3" max="3" width="4.140625" style="51" customWidth="1"/>
    <col min="4" max="4" width="15.7109375" style="51" customWidth="1"/>
    <col min="5" max="16384" width="11.42578125" style="51"/>
  </cols>
  <sheetData>
    <row r="1" spans="2:16" x14ac:dyDescent="0.2">
      <c r="E1" s="92" t="s">
        <v>6</v>
      </c>
      <c r="F1" s="92" t="s">
        <v>7</v>
      </c>
      <c r="G1" s="92" t="s">
        <v>105</v>
      </c>
      <c r="H1" s="92" t="s">
        <v>8</v>
      </c>
      <c r="I1" s="92" t="s">
        <v>9</v>
      </c>
      <c r="J1" s="92" t="s">
        <v>10</v>
      </c>
      <c r="K1" s="92" t="s">
        <v>11</v>
      </c>
      <c r="L1" s="92" t="s">
        <v>12</v>
      </c>
      <c r="M1" s="92" t="s">
        <v>13</v>
      </c>
      <c r="N1" s="92" t="s">
        <v>14</v>
      </c>
      <c r="O1" s="92" t="s">
        <v>15</v>
      </c>
      <c r="P1" s="92" t="s">
        <v>16</v>
      </c>
    </row>
    <row r="2" spans="2:16" x14ac:dyDescent="0.2">
      <c r="D2" s="53" t="s">
        <v>75</v>
      </c>
      <c r="E2" s="53">
        <v>1</v>
      </c>
      <c r="F2" s="53">
        <f>+E2+1</f>
        <v>2</v>
      </c>
      <c r="G2" s="53">
        <f t="shared" ref="G2:P2" si="0">+F2+1</f>
        <v>3</v>
      </c>
      <c r="H2" s="53">
        <f t="shared" si="0"/>
        <v>4</v>
      </c>
      <c r="I2" s="53">
        <f t="shared" si="0"/>
        <v>5</v>
      </c>
      <c r="J2" s="53">
        <f t="shared" si="0"/>
        <v>6</v>
      </c>
      <c r="K2" s="53">
        <f t="shared" si="0"/>
        <v>7</v>
      </c>
      <c r="L2" s="53">
        <f t="shared" si="0"/>
        <v>8</v>
      </c>
      <c r="M2" s="53">
        <f t="shared" si="0"/>
        <v>9</v>
      </c>
      <c r="N2" s="53">
        <f t="shared" si="0"/>
        <v>10</v>
      </c>
      <c r="O2" s="53">
        <f t="shared" si="0"/>
        <v>11</v>
      </c>
      <c r="P2" s="53">
        <f t="shared" si="0"/>
        <v>12</v>
      </c>
    </row>
    <row r="3" spans="2:16" x14ac:dyDescent="0.2">
      <c r="B3" s="54">
        <v>27</v>
      </c>
      <c r="C3" s="55">
        <v>1</v>
      </c>
      <c r="D3" s="56" t="s">
        <v>66</v>
      </c>
      <c r="E3" s="57">
        <f ca="1">+IF(AND(INDIRECT("'1_Deckblatt'!I"&amp;$B3)=Kapitaldienst!$D3,Kapitaldienst!$C3=INDIRECT("'1_Deckblatt'!B"&amp;$B3)),ABS(INDIRECT("'1_Deckblatt'!F"&amp;$B3)),0)</f>
        <v>0</v>
      </c>
      <c r="F3" s="57">
        <f ca="1">+IF(AND(INDIRECT("'1_Deckblatt'!I"&amp;$B3)=Kapitaldienst!$D3,Kapitaldienst!$C3=INDIRECT("'1_Deckblatt'!B"&amp;$B3)),ABS(INDIRECT("'1_Deckblatt'!F"&amp;$B3)),0)</f>
        <v>0</v>
      </c>
      <c r="G3" s="57">
        <f ca="1">+IF(AND(INDIRECT("'1_Deckblatt'!I"&amp;$B3)=Kapitaldienst!$D3,Kapitaldienst!$C3=INDIRECT("'1_Deckblatt'!B"&amp;$B3)),ABS(INDIRECT("'1_Deckblatt'!F"&amp;$B3)),0)</f>
        <v>0</v>
      </c>
      <c r="H3" s="57">
        <f ca="1">+IF(AND(INDIRECT("'1_Deckblatt'!I"&amp;$B3)=Kapitaldienst!$D3,Kapitaldienst!$C3=INDIRECT("'1_Deckblatt'!B"&amp;$B3)),ABS(INDIRECT("'1_Deckblatt'!F"&amp;$B3)),0)</f>
        <v>0</v>
      </c>
      <c r="I3" s="57">
        <f ca="1">+IF(AND(INDIRECT("'1_Deckblatt'!I"&amp;$B3)=Kapitaldienst!$D3,Kapitaldienst!$C3=INDIRECT("'1_Deckblatt'!B"&amp;$B3)),ABS(INDIRECT("'1_Deckblatt'!F"&amp;$B3)),0)</f>
        <v>0</v>
      </c>
      <c r="J3" s="57">
        <f ca="1">+IF(AND(INDIRECT("'1_Deckblatt'!I"&amp;$B3)=Kapitaldienst!$D3,Kapitaldienst!$C3=INDIRECT("'1_Deckblatt'!B"&amp;$B3)),ABS(INDIRECT("'1_Deckblatt'!F"&amp;$B3)),0)</f>
        <v>0</v>
      </c>
      <c r="K3" s="57">
        <f ca="1">+IF(AND(INDIRECT("'1_Deckblatt'!I"&amp;$B3)=Kapitaldienst!$D3,Kapitaldienst!$C3=INDIRECT("'1_Deckblatt'!B"&amp;$B3)),ABS(INDIRECT("'1_Deckblatt'!F"&amp;$B3)),0)</f>
        <v>0</v>
      </c>
      <c r="L3" s="57">
        <f ca="1">+IF(AND(INDIRECT("'1_Deckblatt'!I"&amp;$B3)=Kapitaldienst!$D3,Kapitaldienst!$C3=INDIRECT("'1_Deckblatt'!B"&amp;$B3)),ABS(INDIRECT("'1_Deckblatt'!F"&amp;$B3)),0)</f>
        <v>0</v>
      </c>
      <c r="M3" s="57">
        <f ca="1">+IF(AND(INDIRECT("'1_Deckblatt'!I"&amp;$B3)=Kapitaldienst!$D3,Kapitaldienst!$C3=INDIRECT("'1_Deckblatt'!B"&amp;$B3)),ABS(INDIRECT("'1_Deckblatt'!F"&amp;$B3)),0)</f>
        <v>0</v>
      </c>
      <c r="N3" s="57">
        <f ca="1">+IF(AND(INDIRECT("'1_Deckblatt'!I"&amp;$B3)=Kapitaldienst!$D3,Kapitaldienst!$C3=INDIRECT("'1_Deckblatt'!B"&amp;$B3)),ABS(INDIRECT("'1_Deckblatt'!F"&amp;$B3)),0)</f>
        <v>0</v>
      </c>
      <c r="O3" s="57">
        <f ca="1">+IF(AND(INDIRECT("'1_Deckblatt'!I"&amp;$B3)=Kapitaldienst!$D3,Kapitaldienst!$C3=INDIRECT("'1_Deckblatt'!B"&amp;$B3)),ABS(INDIRECT("'1_Deckblatt'!F"&amp;$B3)),0)</f>
        <v>0</v>
      </c>
      <c r="P3" s="57">
        <f ca="1">+IF(AND(INDIRECT("'1_Deckblatt'!I"&amp;$B3)=Kapitaldienst!$D3,Kapitaldienst!$C3=INDIRECT("'1_Deckblatt'!B"&amp;$B3)),ABS(INDIRECT("'1_Deckblatt'!F"&amp;$B3)),0)</f>
        <v>0</v>
      </c>
    </row>
    <row r="4" spans="2:16" x14ac:dyDescent="0.2">
      <c r="B4" s="54">
        <f>+B3</f>
        <v>27</v>
      </c>
      <c r="C4" s="55">
        <f>+C3</f>
        <v>1</v>
      </c>
      <c r="D4" s="55" t="s">
        <v>67</v>
      </c>
      <c r="E4" s="54"/>
      <c r="F4" s="54"/>
      <c r="G4" s="54">
        <f ca="1">+IF(AND(INDIRECT("'1_Deckblatt'!I"&amp;$B4)=Kapitaldienst!$D4,Kapitaldienst!$C4=INDIRECT("'1_Deckblatt'!B"&amp;$B4)),ABS(INDIRECT("'1_Deckblatt'!F"&amp;$B4)),0)</f>
        <v>0</v>
      </c>
      <c r="H4" s="54"/>
      <c r="I4" s="54"/>
      <c r="J4" s="54">
        <f ca="1">+IF(AND(INDIRECT("'1_Deckblatt'!I"&amp;$B4)=Kapitaldienst!$D4,Kapitaldienst!$C4=INDIRECT("'1_Deckblatt'!B"&amp;$B4)),ABS(INDIRECT("'1_Deckblatt'!F"&amp;$B4)),0)</f>
        <v>0</v>
      </c>
      <c r="K4" s="54"/>
      <c r="L4" s="54"/>
      <c r="M4" s="54">
        <f ca="1">+IF(AND(INDIRECT("'1_Deckblatt'!I"&amp;$B4)=Kapitaldienst!$D4,Kapitaldienst!$C4=INDIRECT("'1_Deckblatt'!B"&amp;$B4)),ABS(INDIRECT("'1_Deckblatt'!F"&amp;$B4)),0)</f>
        <v>0</v>
      </c>
      <c r="N4" s="54"/>
      <c r="O4" s="54"/>
      <c r="P4" s="54">
        <f ca="1">+IF(AND(INDIRECT("'1_Deckblatt'!I"&amp;$B4)=Kapitaldienst!$D4,Kapitaldienst!$C4=INDIRECT("'1_Deckblatt'!B"&amp;$B4)),ABS(INDIRECT("'1_Deckblatt'!F"&amp;$B4)),0)</f>
        <v>0</v>
      </c>
    </row>
    <row r="5" spans="2:16" x14ac:dyDescent="0.2">
      <c r="B5" s="54">
        <f>+B4</f>
        <v>27</v>
      </c>
      <c r="C5" s="55">
        <f>+C4</f>
        <v>1</v>
      </c>
      <c r="D5" s="55" t="s">
        <v>68</v>
      </c>
      <c r="E5" s="54"/>
      <c r="F5" s="54"/>
      <c r="G5" s="54"/>
      <c r="H5" s="54"/>
      <c r="I5" s="54"/>
      <c r="J5" s="54">
        <f ca="1">+IF(AND(INDIRECT("'1_Deckblatt'!I"&amp;$B5)=Kapitaldienst!$D5,Kapitaldienst!$C5=INDIRECT("'1_Deckblatt'!B"&amp;$B5)),ABS(INDIRECT("'1_Deckblatt'!F"&amp;$B5)),0)</f>
        <v>0</v>
      </c>
      <c r="K5" s="54"/>
      <c r="L5" s="54"/>
      <c r="M5" s="54"/>
      <c r="N5" s="54"/>
      <c r="O5" s="54"/>
      <c r="P5" s="54">
        <f ca="1">+IF(AND(INDIRECT("'1_Deckblatt'!I"&amp;$B5)=Kapitaldienst!$D5,Kapitaldienst!$C5=INDIRECT("'1_Deckblatt'!B"&amp;$B5)),ABS(INDIRECT("'1_Deckblatt'!F"&amp;$B5)),0)</f>
        <v>0</v>
      </c>
    </row>
    <row r="6" spans="2:16" x14ac:dyDescent="0.2">
      <c r="B6" s="51">
        <f>+B5+1</f>
        <v>28</v>
      </c>
      <c r="C6" s="52">
        <f>+C3+1</f>
        <v>2</v>
      </c>
      <c r="D6" s="52" t="s">
        <v>66</v>
      </c>
      <c r="E6" s="51">
        <f ca="1">+IF(AND(INDIRECT("'1_Deckblatt'!I"&amp;$B6)=Kapitaldienst!$D6,Kapitaldienst!$C6=INDIRECT("'1_Deckblatt'!B"&amp;$B6)),ABS(INDIRECT("'1_Deckblatt'!F"&amp;$B6)),0)</f>
        <v>0</v>
      </c>
      <c r="F6" s="51">
        <f ca="1">+IF(AND(INDIRECT("'1_Deckblatt'!I"&amp;$B6)=Kapitaldienst!$D6,Kapitaldienst!$C6=INDIRECT("'1_Deckblatt'!B"&amp;$B6)),ABS(INDIRECT("'1_Deckblatt'!F"&amp;$B6)),0)</f>
        <v>0</v>
      </c>
      <c r="G6" s="51">
        <f ca="1">+IF(AND(INDIRECT("'1_Deckblatt'!I"&amp;$B6)=Kapitaldienst!$D6,Kapitaldienst!$C6=INDIRECT("'1_Deckblatt'!B"&amp;$B6)),ABS(INDIRECT("'1_Deckblatt'!F"&amp;$B6)),0)</f>
        <v>0</v>
      </c>
      <c r="H6" s="51">
        <f ca="1">+IF(AND(INDIRECT("'1_Deckblatt'!I"&amp;$B6)=Kapitaldienst!$D6,Kapitaldienst!$C6=INDIRECT("'1_Deckblatt'!B"&amp;$B6)),ABS(INDIRECT("'1_Deckblatt'!F"&amp;$B6)),0)</f>
        <v>0</v>
      </c>
      <c r="I6" s="51">
        <f ca="1">+IF(AND(INDIRECT("'1_Deckblatt'!I"&amp;$B6)=Kapitaldienst!$D6,Kapitaldienst!$C6=INDIRECT("'1_Deckblatt'!B"&amp;$B6)),ABS(INDIRECT("'1_Deckblatt'!F"&amp;$B6)),0)</f>
        <v>0</v>
      </c>
      <c r="J6" s="51">
        <f ca="1">+IF(AND(INDIRECT("'1_Deckblatt'!I"&amp;$B6)=Kapitaldienst!$D6,Kapitaldienst!$C6=INDIRECT("'1_Deckblatt'!B"&amp;$B6)),ABS(INDIRECT("'1_Deckblatt'!F"&amp;$B6)),0)</f>
        <v>0</v>
      </c>
      <c r="K6" s="51">
        <f ca="1">+IF(AND(INDIRECT("'1_Deckblatt'!I"&amp;$B6)=Kapitaldienst!$D6,Kapitaldienst!$C6=INDIRECT("'1_Deckblatt'!B"&amp;$B6)),ABS(INDIRECT("'1_Deckblatt'!F"&amp;$B6)),0)</f>
        <v>0</v>
      </c>
      <c r="L6" s="51">
        <f ca="1">+IF(AND(INDIRECT("'1_Deckblatt'!I"&amp;$B6)=Kapitaldienst!$D6,Kapitaldienst!$C6=INDIRECT("'1_Deckblatt'!B"&amp;$B6)),ABS(INDIRECT("'1_Deckblatt'!F"&amp;$B6)),0)</f>
        <v>0</v>
      </c>
      <c r="M6" s="51">
        <f ca="1">+IF(AND(INDIRECT("'1_Deckblatt'!I"&amp;$B6)=Kapitaldienst!$D6,Kapitaldienst!$C6=INDIRECT("'1_Deckblatt'!B"&amp;$B6)),ABS(INDIRECT("'1_Deckblatt'!F"&amp;$B6)),0)</f>
        <v>0</v>
      </c>
      <c r="N6" s="51">
        <f ca="1">+IF(AND(INDIRECT("'1_Deckblatt'!I"&amp;$B6)=Kapitaldienst!$D6,Kapitaldienst!$C6=INDIRECT("'1_Deckblatt'!B"&amp;$B6)),ABS(INDIRECT("'1_Deckblatt'!F"&amp;$B6)),0)</f>
        <v>0</v>
      </c>
      <c r="O6" s="51">
        <f ca="1">+IF(AND(INDIRECT("'1_Deckblatt'!I"&amp;$B6)=Kapitaldienst!$D6,Kapitaldienst!$C6=INDIRECT("'1_Deckblatt'!B"&amp;$B6)),ABS(INDIRECT("'1_Deckblatt'!F"&amp;$B6)),0)</f>
        <v>0</v>
      </c>
      <c r="P6" s="51">
        <f ca="1">+IF(AND(INDIRECT("'1_Deckblatt'!I"&amp;$B6)=Kapitaldienst!$D6,Kapitaldienst!$C6=INDIRECT("'1_Deckblatt'!B"&amp;$B6)),ABS(INDIRECT("'1_Deckblatt'!F"&amp;$B6)),0)</f>
        <v>0</v>
      </c>
    </row>
    <row r="7" spans="2:16" x14ac:dyDescent="0.2">
      <c r="B7" s="51">
        <f>+B6</f>
        <v>28</v>
      </c>
      <c r="C7" s="52">
        <f>+C6</f>
        <v>2</v>
      </c>
      <c r="D7" s="52" t="s">
        <v>67</v>
      </c>
      <c r="G7" s="51">
        <f ca="1">+IF(AND(INDIRECT("'1_Deckblatt'!I"&amp;$B7)=Kapitaldienst!$D7,Kapitaldienst!$C7=INDIRECT("'1_Deckblatt'!B"&amp;$B7)),ABS(INDIRECT("'1_Deckblatt'!F"&amp;$B7)),0)</f>
        <v>0</v>
      </c>
      <c r="J7" s="51">
        <f ca="1">+IF(AND(INDIRECT("'1_Deckblatt'!I"&amp;$B7)=Kapitaldienst!$D7,Kapitaldienst!$C7=INDIRECT("'1_Deckblatt'!B"&amp;$B7)),ABS(INDIRECT("'1_Deckblatt'!F"&amp;$B7)),0)</f>
        <v>0</v>
      </c>
      <c r="M7" s="51">
        <f ca="1">+IF(AND(INDIRECT("'1_Deckblatt'!I"&amp;$B7)=Kapitaldienst!$D7,Kapitaldienst!$C7=INDIRECT("'1_Deckblatt'!B"&amp;$B7)),ABS(INDIRECT("'1_Deckblatt'!F"&amp;$B7)),0)</f>
        <v>0</v>
      </c>
      <c r="P7" s="51">
        <f ca="1">+IF(AND(INDIRECT("'1_Deckblatt'!I"&amp;$B7)=Kapitaldienst!$D7,Kapitaldienst!$C7=INDIRECT("'1_Deckblatt'!B"&amp;$B7)),ABS(INDIRECT("'1_Deckblatt'!F"&amp;$B7)),0)</f>
        <v>0</v>
      </c>
    </row>
    <row r="8" spans="2:16" x14ac:dyDescent="0.2">
      <c r="B8" s="51">
        <f>+B7</f>
        <v>28</v>
      </c>
      <c r="C8" s="52">
        <f>+C7</f>
        <v>2</v>
      </c>
      <c r="D8" s="52" t="s">
        <v>68</v>
      </c>
      <c r="J8" s="51">
        <f ca="1">+IF(AND(INDIRECT("'1_Deckblatt'!I"&amp;$B8)=Kapitaldienst!$D8,Kapitaldienst!$C8=INDIRECT("'1_Deckblatt'!B"&amp;$B8)),ABS(INDIRECT("'1_Deckblatt'!F"&amp;$B8)),0)</f>
        <v>0</v>
      </c>
      <c r="P8" s="51">
        <f ca="1">+IF(AND(INDIRECT("'1_Deckblatt'!I"&amp;$B8)=Kapitaldienst!$D8,Kapitaldienst!$C8=INDIRECT("'1_Deckblatt'!B"&amp;$B8)),ABS(INDIRECT("'1_Deckblatt'!F"&amp;$B8)),0)</f>
        <v>0</v>
      </c>
    </row>
    <row r="9" spans="2:16" x14ac:dyDescent="0.2">
      <c r="B9" s="54">
        <f t="shared" ref="B9" si="1">+B8+1</f>
        <v>29</v>
      </c>
      <c r="C9" s="55">
        <f>+C6+1</f>
        <v>3</v>
      </c>
      <c r="D9" s="56" t="s">
        <v>66</v>
      </c>
      <c r="E9" s="57">
        <f ca="1">+IF(AND(INDIRECT("'1_Deckblatt'!I"&amp;$B9)=Kapitaldienst!$D9,Kapitaldienst!$C9=INDIRECT("'1_Deckblatt'!B"&amp;$B9)),ABS(INDIRECT("'1_Deckblatt'!F"&amp;$B9)),0)</f>
        <v>0</v>
      </c>
      <c r="F9" s="57">
        <f ca="1">+IF(AND(INDIRECT("'1_Deckblatt'!I"&amp;$B9)=Kapitaldienst!$D9,Kapitaldienst!$C9=INDIRECT("'1_Deckblatt'!B"&amp;$B9)),ABS(INDIRECT("'1_Deckblatt'!F"&amp;$B9)),0)</f>
        <v>0</v>
      </c>
      <c r="G9" s="57">
        <f ca="1">+IF(AND(INDIRECT("'1_Deckblatt'!I"&amp;$B9)=Kapitaldienst!$D9,Kapitaldienst!$C9=INDIRECT("'1_Deckblatt'!B"&amp;$B9)),ABS(INDIRECT("'1_Deckblatt'!F"&amp;$B9)),0)</f>
        <v>0</v>
      </c>
      <c r="H9" s="57">
        <f ca="1">+IF(AND(INDIRECT("'1_Deckblatt'!I"&amp;$B9)=Kapitaldienst!$D9,Kapitaldienst!$C9=INDIRECT("'1_Deckblatt'!B"&amp;$B9)),ABS(INDIRECT("'1_Deckblatt'!F"&amp;$B9)),0)</f>
        <v>0</v>
      </c>
      <c r="I9" s="57">
        <f ca="1">+IF(AND(INDIRECT("'1_Deckblatt'!I"&amp;$B9)=Kapitaldienst!$D9,Kapitaldienst!$C9=INDIRECT("'1_Deckblatt'!B"&amp;$B9)),ABS(INDIRECT("'1_Deckblatt'!F"&amp;$B9)),0)</f>
        <v>0</v>
      </c>
      <c r="J9" s="57">
        <f ca="1">+IF(AND(INDIRECT("'1_Deckblatt'!I"&amp;$B9)=Kapitaldienst!$D9,Kapitaldienst!$C9=INDIRECT("'1_Deckblatt'!B"&amp;$B9)),ABS(INDIRECT("'1_Deckblatt'!F"&amp;$B9)),0)</f>
        <v>0</v>
      </c>
      <c r="K9" s="57">
        <f ca="1">+IF(AND(INDIRECT("'1_Deckblatt'!I"&amp;$B9)=Kapitaldienst!$D9,Kapitaldienst!$C9=INDIRECT("'1_Deckblatt'!B"&amp;$B9)),ABS(INDIRECT("'1_Deckblatt'!F"&amp;$B9)),0)</f>
        <v>0</v>
      </c>
      <c r="L9" s="57">
        <f ca="1">+IF(AND(INDIRECT("'1_Deckblatt'!I"&amp;$B9)=Kapitaldienst!$D9,Kapitaldienst!$C9=INDIRECT("'1_Deckblatt'!B"&amp;$B9)),ABS(INDIRECT("'1_Deckblatt'!F"&amp;$B9)),0)</f>
        <v>0</v>
      </c>
      <c r="M9" s="57">
        <f ca="1">+IF(AND(INDIRECT("'1_Deckblatt'!I"&amp;$B9)=Kapitaldienst!$D9,Kapitaldienst!$C9=INDIRECT("'1_Deckblatt'!B"&amp;$B9)),ABS(INDIRECT("'1_Deckblatt'!F"&amp;$B9)),0)</f>
        <v>0</v>
      </c>
      <c r="N9" s="57">
        <f ca="1">+IF(AND(INDIRECT("'1_Deckblatt'!I"&amp;$B9)=Kapitaldienst!$D9,Kapitaldienst!$C9=INDIRECT("'1_Deckblatt'!B"&amp;$B9)),ABS(INDIRECT("'1_Deckblatt'!F"&amp;$B9)),0)</f>
        <v>0</v>
      </c>
      <c r="O9" s="57">
        <f ca="1">+IF(AND(INDIRECT("'1_Deckblatt'!I"&amp;$B9)=Kapitaldienst!$D9,Kapitaldienst!$C9=INDIRECT("'1_Deckblatt'!B"&amp;$B9)),ABS(INDIRECT("'1_Deckblatt'!F"&amp;$B9)),0)</f>
        <v>0</v>
      </c>
      <c r="P9" s="57">
        <f ca="1">+IF(AND(INDIRECT("'1_Deckblatt'!I"&amp;$B9)=Kapitaldienst!$D9,Kapitaldienst!$C9=INDIRECT("'1_Deckblatt'!B"&amp;$B9)),ABS(INDIRECT("'1_Deckblatt'!F"&amp;$B9)),0)</f>
        <v>0</v>
      </c>
    </row>
    <row r="10" spans="2:16" x14ac:dyDescent="0.2">
      <c r="B10" s="54">
        <f t="shared" ref="B10:B11" si="2">+B9</f>
        <v>29</v>
      </c>
      <c r="C10" s="55">
        <f>+C9</f>
        <v>3</v>
      </c>
      <c r="D10" s="55" t="s">
        <v>67</v>
      </c>
      <c r="E10" s="54"/>
      <c r="F10" s="54"/>
      <c r="G10" s="54">
        <f ca="1">+IF(AND(INDIRECT("'1_Deckblatt'!I"&amp;$B10)=Kapitaldienst!$D10,Kapitaldienst!$C10=INDIRECT("'1_Deckblatt'!B"&amp;$B10)),ABS(INDIRECT("'1_Deckblatt'!F"&amp;$B10)),0)</f>
        <v>0</v>
      </c>
      <c r="H10" s="54"/>
      <c r="I10" s="54"/>
      <c r="J10" s="54">
        <f ca="1">+IF(AND(INDIRECT("'1_Deckblatt'!I"&amp;$B10)=Kapitaldienst!$D10,Kapitaldienst!$C10=INDIRECT("'1_Deckblatt'!B"&amp;$B10)),ABS(INDIRECT("'1_Deckblatt'!F"&amp;$B10)),0)</f>
        <v>0</v>
      </c>
      <c r="K10" s="54"/>
      <c r="L10" s="54"/>
      <c r="M10" s="54">
        <f ca="1">+IF(AND(INDIRECT("'1_Deckblatt'!I"&amp;$B10)=Kapitaldienst!$D10,Kapitaldienst!$C10=INDIRECT("'1_Deckblatt'!B"&amp;$B10)),ABS(INDIRECT("'1_Deckblatt'!F"&amp;$B10)),0)</f>
        <v>0</v>
      </c>
      <c r="N10" s="54"/>
      <c r="O10" s="54"/>
      <c r="P10" s="54">
        <f ca="1">+IF(AND(INDIRECT("'1_Deckblatt'!I"&amp;$B10)=Kapitaldienst!$D10,Kapitaldienst!$C10=INDIRECT("'1_Deckblatt'!B"&amp;$B10)),ABS(INDIRECT("'1_Deckblatt'!F"&amp;$B10)),0)</f>
        <v>0</v>
      </c>
    </row>
    <row r="11" spans="2:16" x14ac:dyDescent="0.2">
      <c r="B11" s="54">
        <f t="shared" si="2"/>
        <v>29</v>
      </c>
      <c r="C11" s="55">
        <f>+C10</f>
        <v>3</v>
      </c>
      <c r="D11" s="55" t="s">
        <v>68</v>
      </c>
      <c r="E11" s="54"/>
      <c r="F11" s="54"/>
      <c r="G11" s="54"/>
      <c r="H11" s="54"/>
      <c r="I11" s="54"/>
      <c r="J11" s="54">
        <f ca="1">+IF(AND(INDIRECT("'1_Deckblatt'!I"&amp;$B11)=Kapitaldienst!$D11,Kapitaldienst!$C11=INDIRECT("'1_Deckblatt'!B"&amp;$B11)),ABS(INDIRECT("'1_Deckblatt'!F"&amp;$B11)),0)</f>
        <v>0</v>
      </c>
      <c r="K11" s="54"/>
      <c r="L11" s="54"/>
      <c r="M11" s="54"/>
      <c r="N11" s="54"/>
      <c r="O11" s="54"/>
      <c r="P11" s="54">
        <f ca="1">+IF(AND(INDIRECT("'1_Deckblatt'!I"&amp;$B11)=Kapitaldienst!$D11,Kapitaldienst!$C11=INDIRECT("'1_Deckblatt'!B"&amp;$B11)),ABS(INDIRECT("'1_Deckblatt'!F"&amp;$B11)),0)</f>
        <v>0</v>
      </c>
    </row>
    <row r="12" spans="2:16" x14ac:dyDescent="0.2">
      <c r="B12" s="51">
        <f t="shared" ref="B12" si="3">+B11+1</f>
        <v>30</v>
      </c>
      <c r="C12" s="52">
        <f>+C9+1</f>
        <v>4</v>
      </c>
      <c r="D12" s="52" t="s">
        <v>66</v>
      </c>
      <c r="E12" s="51">
        <f ca="1">+IF(AND(INDIRECT("'1_Deckblatt'!I"&amp;$B12)=Kapitaldienst!$D12,Kapitaldienst!$C12=INDIRECT("'1_Deckblatt'!B"&amp;$B12)),ABS(INDIRECT("'1_Deckblatt'!F"&amp;$B12)),0)</f>
        <v>0</v>
      </c>
      <c r="F12" s="51">
        <f ca="1">+IF(AND(INDIRECT("'1_Deckblatt'!I"&amp;$B12)=Kapitaldienst!$D12,Kapitaldienst!$C12=INDIRECT("'1_Deckblatt'!B"&amp;$B12)),ABS(INDIRECT("'1_Deckblatt'!F"&amp;$B12)),0)</f>
        <v>0</v>
      </c>
      <c r="G12" s="51">
        <f ca="1">+IF(AND(INDIRECT("'1_Deckblatt'!I"&amp;$B12)=Kapitaldienst!$D12,Kapitaldienst!$C12=INDIRECT("'1_Deckblatt'!B"&amp;$B12)),ABS(INDIRECT("'1_Deckblatt'!F"&amp;$B12)),0)</f>
        <v>0</v>
      </c>
      <c r="H12" s="51">
        <f ca="1">+IF(AND(INDIRECT("'1_Deckblatt'!I"&amp;$B12)=Kapitaldienst!$D12,Kapitaldienst!$C12=INDIRECT("'1_Deckblatt'!B"&amp;$B12)),ABS(INDIRECT("'1_Deckblatt'!F"&amp;$B12)),0)</f>
        <v>0</v>
      </c>
      <c r="I12" s="51">
        <f ca="1">+IF(AND(INDIRECT("'1_Deckblatt'!I"&amp;$B12)=Kapitaldienst!$D12,Kapitaldienst!$C12=INDIRECT("'1_Deckblatt'!B"&amp;$B12)),ABS(INDIRECT("'1_Deckblatt'!F"&amp;$B12)),0)</f>
        <v>0</v>
      </c>
      <c r="J12" s="51">
        <f ca="1">+IF(AND(INDIRECT("'1_Deckblatt'!I"&amp;$B12)=Kapitaldienst!$D12,Kapitaldienst!$C12=INDIRECT("'1_Deckblatt'!B"&amp;$B12)),ABS(INDIRECT("'1_Deckblatt'!F"&amp;$B12)),0)</f>
        <v>0</v>
      </c>
      <c r="K12" s="51">
        <f ca="1">+IF(AND(INDIRECT("'1_Deckblatt'!I"&amp;$B12)=Kapitaldienst!$D12,Kapitaldienst!$C12=INDIRECT("'1_Deckblatt'!B"&amp;$B12)),ABS(INDIRECT("'1_Deckblatt'!F"&amp;$B12)),0)</f>
        <v>0</v>
      </c>
      <c r="L12" s="51">
        <f ca="1">+IF(AND(INDIRECT("'1_Deckblatt'!I"&amp;$B12)=Kapitaldienst!$D12,Kapitaldienst!$C12=INDIRECT("'1_Deckblatt'!B"&amp;$B12)),ABS(INDIRECT("'1_Deckblatt'!F"&amp;$B12)),0)</f>
        <v>0</v>
      </c>
      <c r="M12" s="51">
        <f ca="1">+IF(AND(INDIRECT("'1_Deckblatt'!I"&amp;$B12)=Kapitaldienst!$D12,Kapitaldienst!$C12=INDIRECT("'1_Deckblatt'!B"&amp;$B12)),ABS(INDIRECT("'1_Deckblatt'!F"&amp;$B12)),0)</f>
        <v>0</v>
      </c>
      <c r="N12" s="51">
        <f ca="1">+IF(AND(INDIRECT("'1_Deckblatt'!I"&amp;$B12)=Kapitaldienst!$D12,Kapitaldienst!$C12=INDIRECT("'1_Deckblatt'!B"&amp;$B12)),ABS(INDIRECT("'1_Deckblatt'!F"&amp;$B12)),0)</f>
        <v>0</v>
      </c>
      <c r="O12" s="51">
        <f ca="1">+IF(AND(INDIRECT("'1_Deckblatt'!I"&amp;$B12)=Kapitaldienst!$D12,Kapitaldienst!$C12=INDIRECT("'1_Deckblatt'!B"&amp;$B12)),ABS(INDIRECT("'1_Deckblatt'!F"&amp;$B12)),0)</f>
        <v>0</v>
      </c>
      <c r="P12" s="51">
        <f ca="1">+IF(AND(INDIRECT("'1_Deckblatt'!I"&amp;$B12)=Kapitaldienst!$D12,Kapitaldienst!$C12=INDIRECT("'1_Deckblatt'!B"&amp;$B12)),ABS(INDIRECT("'1_Deckblatt'!F"&amp;$B12)),0)</f>
        <v>0</v>
      </c>
    </row>
    <row r="13" spans="2:16" x14ac:dyDescent="0.2">
      <c r="B13" s="51">
        <f t="shared" ref="B13:B14" si="4">+B12</f>
        <v>30</v>
      </c>
      <c r="C13" s="52">
        <f>+C12</f>
        <v>4</v>
      </c>
      <c r="D13" s="52" t="s">
        <v>67</v>
      </c>
      <c r="G13" s="51">
        <f ca="1">+IF(AND(INDIRECT("'1_Deckblatt'!I"&amp;$B13)=Kapitaldienst!$D13,Kapitaldienst!$C13=INDIRECT("'1_Deckblatt'!B"&amp;$B13)),ABS(INDIRECT("'1_Deckblatt'!F"&amp;$B13)),0)</f>
        <v>0</v>
      </c>
      <c r="J13" s="51">
        <f ca="1">+IF(AND(INDIRECT("'1_Deckblatt'!I"&amp;$B13)=Kapitaldienst!$D13,Kapitaldienst!$C13=INDIRECT("'1_Deckblatt'!B"&amp;$B13)),ABS(INDIRECT("'1_Deckblatt'!F"&amp;$B13)),0)</f>
        <v>0</v>
      </c>
      <c r="M13" s="51">
        <f ca="1">+IF(AND(INDIRECT("'1_Deckblatt'!I"&amp;$B13)=Kapitaldienst!$D13,Kapitaldienst!$C13=INDIRECT("'1_Deckblatt'!B"&amp;$B13)),ABS(INDIRECT("'1_Deckblatt'!F"&amp;$B13)),0)</f>
        <v>0</v>
      </c>
      <c r="P13" s="51">
        <f ca="1">+IF(AND(INDIRECT("'1_Deckblatt'!I"&amp;$B13)=Kapitaldienst!$D13,Kapitaldienst!$C13=INDIRECT("'1_Deckblatt'!B"&amp;$B13)),ABS(INDIRECT("'1_Deckblatt'!F"&amp;$B13)),0)</f>
        <v>0</v>
      </c>
    </row>
    <row r="14" spans="2:16" x14ac:dyDescent="0.2">
      <c r="B14" s="51">
        <f t="shared" si="4"/>
        <v>30</v>
      </c>
      <c r="C14" s="52">
        <f>+C13</f>
        <v>4</v>
      </c>
      <c r="D14" s="52" t="s">
        <v>68</v>
      </c>
      <c r="J14" s="51">
        <f ca="1">+IF(AND(INDIRECT("'1_Deckblatt'!I"&amp;$B14)=Kapitaldienst!$D14,Kapitaldienst!$C14=INDIRECT("'1_Deckblatt'!B"&amp;$B14)),ABS(INDIRECT("'1_Deckblatt'!F"&amp;$B14)),0)</f>
        <v>0</v>
      </c>
      <c r="P14" s="51">
        <f ca="1">+IF(AND(INDIRECT("'1_Deckblatt'!I"&amp;$B14)=Kapitaldienst!$D14,Kapitaldienst!$C14=INDIRECT("'1_Deckblatt'!B"&amp;$B14)),ABS(INDIRECT("'1_Deckblatt'!F"&amp;$B14)),0)</f>
        <v>0</v>
      </c>
    </row>
    <row r="15" spans="2:16" x14ac:dyDescent="0.2">
      <c r="B15" s="54">
        <f t="shared" ref="B15" si="5">+B14+1</f>
        <v>31</v>
      </c>
      <c r="C15" s="55">
        <f>+C12+1</f>
        <v>5</v>
      </c>
      <c r="D15" s="56" t="s">
        <v>66</v>
      </c>
      <c r="E15" s="57">
        <f ca="1">+IF(AND(INDIRECT("'1_Deckblatt'!I"&amp;$B15)=Kapitaldienst!$D15,Kapitaldienst!$C15=INDIRECT("'1_Deckblatt'!B"&amp;$B15)),ABS(INDIRECT("'1_Deckblatt'!F"&amp;$B15)),0)</f>
        <v>0</v>
      </c>
      <c r="F15" s="57">
        <f ca="1">+IF(AND(INDIRECT("'1_Deckblatt'!I"&amp;$B15)=Kapitaldienst!$D15,Kapitaldienst!$C15=INDIRECT("'1_Deckblatt'!B"&amp;$B15)),ABS(INDIRECT("'1_Deckblatt'!F"&amp;$B15)),0)</f>
        <v>0</v>
      </c>
      <c r="G15" s="57">
        <f ca="1">+IF(AND(INDIRECT("'1_Deckblatt'!I"&amp;$B15)=Kapitaldienst!$D15,Kapitaldienst!$C15=INDIRECT("'1_Deckblatt'!B"&amp;$B15)),ABS(INDIRECT("'1_Deckblatt'!F"&amp;$B15)),0)</f>
        <v>0</v>
      </c>
      <c r="H15" s="57">
        <f ca="1">+IF(AND(INDIRECT("'1_Deckblatt'!I"&amp;$B15)=Kapitaldienst!$D15,Kapitaldienst!$C15=INDIRECT("'1_Deckblatt'!B"&amp;$B15)),ABS(INDIRECT("'1_Deckblatt'!F"&amp;$B15)),0)</f>
        <v>0</v>
      </c>
      <c r="I15" s="57">
        <f ca="1">+IF(AND(INDIRECT("'1_Deckblatt'!I"&amp;$B15)=Kapitaldienst!$D15,Kapitaldienst!$C15=INDIRECT("'1_Deckblatt'!B"&amp;$B15)),ABS(INDIRECT("'1_Deckblatt'!F"&amp;$B15)),0)</f>
        <v>0</v>
      </c>
      <c r="J15" s="57">
        <f ca="1">+IF(AND(INDIRECT("'1_Deckblatt'!I"&amp;$B15)=Kapitaldienst!$D15,Kapitaldienst!$C15=INDIRECT("'1_Deckblatt'!B"&amp;$B15)),ABS(INDIRECT("'1_Deckblatt'!F"&amp;$B15)),0)</f>
        <v>0</v>
      </c>
      <c r="K15" s="57">
        <f ca="1">+IF(AND(INDIRECT("'1_Deckblatt'!I"&amp;$B15)=Kapitaldienst!$D15,Kapitaldienst!$C15=INDIRECT("'1_Deckblatt'!B"&amp;$B15)),ABS(INDIRECT("'1_Deckblatt'!F"&amp;$B15)),0)</f>
        <v>0</v>
      </c>
      <c r="L15" s="57">
        <f ca="1">+IF(AND(INDIRECT("'1_Deckblatt'!I"&amp;$B15)=Kapitaldienst!$D15,Kapitaldienst!$C15=INDIRECT("'1_Deckblatt'!B"&amp;$B15)),ABS(INDIRECT("'1_Deckblatt'!F"&amp;$B15)),0)</f>
        <v>0</v>
      </c>
      <c r="M15" s="57">
        <f ca="1">+IF(AND(INDIRECT("'1_Deckblatt'!I"&amp;$B15)=Kapitaldienst!$D15,Kapitaldienst!$C15=INDIRECT("'1_Deckblatt'!B"&amp;$B15)),ABS(INDIRECT("'1_Deckblatt'!F"&amp;$B15)),0)</f>
        <v>0</v>
      </c>
      <c r="N15" s="57">
        <f ca="1">+IF(AND(INDIRECT("'1_Deckblatt'!I"&amp;$B15)=Kapitaldienst!$D15,Kapitaldienst!$C15=INDIRECT("'1_Deckblatt'!B"&amp;$B15)),ABS(INDIRECT("'1_Deckblatt'!F"&amp;$B15)),0)</f>
        <v>0</v>
      </c>
      <c r="O15" s="57">
        <f ca="1">+IF(AND(INDIRECT("'1_Deckblatt'!I"&amp;$B15)=Kapitaldienst!$D15,Kapitaldienst!$C15=INDIRECT("'1_Deckblatt'!B"&amp;$B15)),ABS(INDIRECT("'1_Deckblatt'!F"&amp;$B15)),0)</f>
        <v>0</v>
      </c>
      <c r="P15" s="57">
        <f ca="1">+IF(AND(INDIRECT("'1_Deckblatt'!I"&amp;$B15)=Kapitaldienst!$D15,Kapitaldienst!$C15=INDIRECT("'1_Deckblatt'!B"&amp;$B15)),ABS(INDIRECT("'1_Deckblatt'!F"&amp;$B15)),0)</f>
        <v>0</v>
      </c>
    </row>
    <row r="16" spans="2:16" x14ac:dyDescent="0.2">
      <c r="B16" s="54">
        <f t="shared" ref="B16:B17" si="6">+B15</f>
        <v>31</v>
      </c>
      <c r="C16" s="55">
        <f>+C15</f>
        <v>5</v>
      </c>
      <c r="D16" s="55" t="s">
        <v>67</v>
      </c>
      <c r="E16" s="54"/>
      <c r="F16" s="54"/>
      <c r="G16" s="54">
        <f ca="1">+IF(AND(INDIRECT("'1_Deckblatt'!I"&amp;$B16)=Kapitaldienst!$D16,Kapitaldienst!$C16=INDIRECT("'1_Deckblatt'!B"&amp;$B16)),ABS(INDIRECT("'1_Deckblatt'!F"&amp;$B16)),0)</f>
        <v>0</v>
      </c>
      <c r="H16" s="54"/>
      <c r="I16" s="54"/>
      <c r="J16" s="54">
        <f ca="1">+IF(AND(INDIRECT("'1_Deckblatt'!I"&amp;$B16)=Kapitaldienst!$D16,Kapitaldienst!$C16=INDIRECT("'1_Deckblatt'!B"&amp;$B16)),ABS(INDIRECT("'1_Deckblatt'!F"&amp;$B16)),0)</f>
        <v>0</v>
      </c>
      <c r="K16" s="54"/>
      <c r="L16" s="54"/>
      <c r="M16" s="54">
        <f ca="1">+IF(AND(INDIRECT("'1_Deckblatt'!I"&amp;$B16)=Kapitaldienst!$D16,Kapitaldienst!$C16=INDIRECT("'1_Deckblatt'!B"&amp;$B16)),ABS(INDIRECT("'1_Deckblatt'!F"&amp;$B16)),0)</f>
        <v>0</v>
      </c>
      <c r="N16" s="54"/>
      <c r="O16" s="54"/>
      <c r="P16" s="54">
        <f ca="1">+IF(AND(INDIRECT("'1_Deckblatt'!I"&amp;$B16)=Kapitaldienst!$D16,Kapitaldienst!$C16=INDIRECT("'1_Deckblatt'!B"&amp;$B16)),ABS(INDIRECT("'1_Deckblatt'!F"&amp;$B16)),0)</f>
        <v>0</v>
      </c>
    </row>
    <row r="17" spans="2:16" x14ac:dyDescent="0.2">
      <c r="B17" s="54">
        <f t="shared" si="6"/>
        <v>31</v>
      </c>
      <c r="C17" s="55">
        <f>+C16</f>
        <v>5</v>
      </c>
      <c r="D17" s="55" t="s">
        <v>68</v>
      </c>
      <c r="E17" s="54"/>
      <c r="F17" s="54"/>
      <c r="G17" s="54"/>
      <c r="H17" s="54"/>
      <c r="I17" s="54"/>
      <c r="J17" s="54">
        <f ca="1">+IF(AND(INDIRECT("'1_Deckblatt'!I"&amp;$B17)=Kapitaldienst!$D17,Kapitaldienst!$C17=INDIRECT("'1_Deckblatt'!B"&amp;$B17)),ABS(INDIRECT("'1_Deckblatt'!F"&amp;$B17)),0)</f>
        <v>0</v>
      </c>
      <c r="K17" s="54"/>
      <c r="L17" s="54"/>
      <c r="M17" s="54"/>
      <c r="N17" s="54"/>
      <c r="O17" s="54"/>
      <c r="P17" s="54">
        <f ca="1">+IF(AND(INDIRECT("'1_Deckblatt'!I"&amp;$B17)=Kapitaldienst!$D17,Kapitaldienst!$C17=INDIRECT("'1_Deckblatt'!B"&amp;$B17)),ABS(INDIRECT("'1_Deckblatt'!F"&amp;$B17)),0)</f>
        <v>0</v>
      </c>
    </row>
    <row r="18" spans="2:16" x14ac:dyDescent="0.2">
      <c r="B18" s="51">
        <f t="shared" ref="B18" si="7">+B17+1</f>
        <v>32</v>
      </c>
      <c r="C18" s="52">
        <f>+C15+1</f>
        <v>6</v>
      </c>
      <c r="D18" s="52" t="s">
        <v>66</v>
      </c>
      <c r="E18" s="51">
        <f ca="1">+IF(AND(INDIRECT("'1_Deckblatt'!I"&amp;$B18)=Kapitaldienst!$D18,Kapitaldienst!$C18=INDIRECT("'1_Deckblatt'!B"&amp;$B18)),ABS(INDIRECT("'1_Deckblatt'!F"&amp;$B18)),0)</f>
        <v>0</v>
      </c>
      <c r="F18" s="51">
        <f ca="1">+IF(AND(INDIRECT("'1_Deckblatt'!I"&amp;$B18)=Kapitaldienst!$D18,Kapitaldienst!$C18=INDIRECT("'1_Deckblatt'!B"&amp;$B18)),ABS(INDIRECT("'1_Deckblatt'!F"&amp;$B18)),0)</f>
        <v>0</v>
      </c>
      <c r="G18" s="51">
        <f ca="1">+IF(AND(INDIRECT("'1_Deckblatt'!I"&amp;$B18)=Kapitaldienst!$D18,Kapitaldienst!$C18=INDIRECT("'1_Deckblatt'!B"&amp;$B18)),ABS(INDIRECT("'1_Deckblatt'!F"&amp;$B18)),0)</f>
        <v>0</v>
      </c>
      <c r="H18" s="51">
        <f ca="1">+IF(AND(INDIRECT("'1_Deckblatt'!I"&amp;$B18)=Kapitaldienst!$D18,Kapitaldienst!$C18=INDIRECT("'1_Deckblatt'!B"&amp;$B18)),ABS(INDIRECT("'1_Deckblatt'!F"&amp;$B18)),0)</f>
        <v>0</v>
      </c>
      <c r="I18" s="51">
        <f ca="1">+IF(AND(INDIRECT("'1_Deckblatt'!I"&amp;$B18)=Kapitaldienst!$D18,Kapitaldienst!$C18=INDIRECT("'1_Deckblatt'!B"&amp;$B18)),ABS(INDIRECT("'1_Deckblatt'!F"&amp;$B18)),0)</f>
        <v>0</v>
      </c>
      <c r="J18" s="51">
        <f ca="1">+IF(AND(INDIRECT("'1_Deckblatt'!I"&amp;$B18)=Kapitaldienst!$D18,Kapitaldienst!$C18=INDIRECT("'1_Deckblatt'!B"&amp;$B18)),ABS(INDIRECT("'1_Deckblatt'!F"&amp;$B18)),0)</f>
        <v>0</v>
      </c>
      <c r="K18" s="51">
        <f ca="1">+IF(AND(INDIRECT("'1_Deckblatt'!I"&amp;$B18)=Kapitaldienst!$D18,Kapitaldienst!$C18=INDIRECT("'1_Deckblatt'!B"&amp;$B18)),ABS(INDIRECT("'1_Deckblatt'!F"&amp;$B18)),0)</f>
        <v>0</v>
      </c>
      <c r="L18" s="51">
        <f ca="1">+IF(AND(INDIRECT("'1_Deckblatt'!I"&amp;$B18)=Kapitaldienst!$D18,Kapitaldienst!$C18=INDIRECT("'1_Deckblatt'!B"&amp;$B18)),ABS(INDIRECT("'1_Deckblatt'!F"&amp;$B18)),0)</f>
        <v>0</v>
      </c>
      <c r="M18" s="51">
        <f ca="1">+IF(AND(INDIRECT("'1_Deckblatt'!I"&amp;$B18)=Kapitaldienst!$D18,Kapitaldienst!$C18=INDIRECT("'1_Deckblatt'!B"&amp;$B18)),ABS(INDIRECT("'1_Deckblatt'!F"&amp;$B18)),0)</f>
        <v>0</v>
      </c>
      <c r="N18" s="51">
        <f ca="1">+IF(AND(INDIRECT("'1_Deckblatt'!I"&amp;$B18)=Kapitaldienst!$D18,Kapitaldienst!$C18=INDIRECT("'1_Deckblatt'!B"&amp;$B18)),ABS(INDIRECT("'1_Deckblatt'!F"&amp;$B18)),0)</f>
        <v>0</v>
      </c>
      <c r="O18" s="51">
        <f ca="1">+IF(AND(INDIRECT("'1_Deckblatt'!I"&amp;$B18)=Kapitaldienst!$D18,Kapitaldienst!$C18=INDIRECT("'1_Deckblatt'!B"&amp;$B18)),ABS(INDIRECT("'1_Deckblatt'!F"&amp;$B18)),0)</f>
        <v>0</v>
      </c>
      <c r="P18" s="51">
        <f ca="1">+IF(AND(INDIRECT("'1_Deckblatt'!I"&amp;$B18)=Kapitaldienst!$D18,Kapitaldienst!$C18=INDIRECT("'1_Deckblatt'!B"&amp;$B18)),ABS(INDIRECT("'1_Deckblatt'!F"&amp;$B18)),0)</f>
        <v>0</v>
      </c>
    </row>
    <row r="19" spans="2:16" x14ac:dyDescent="0.2">
      <c r="B19" s="51">
        <f t="shared" ref="B19:B20" si="8">+B18</f>
        <v>32</v>
      </c>
      <c r="C19" s="52">
        <f>+C18</f>
        <v>6</v>
      </c>
      <c r="D19" s="52" t="s">
        <v>67</v>
      </c>
      <c r="G19" s="51">
        <f ca="1">+IF(AND(INDIRECT("'1_Deckblatt'!I"&amp;$B19)=Kapitaldienst!$D19,Kapitaldienst!$C19=INDIRECT("'1_Deckblatt'!B"&amp;$B19)),ABS(INDIRECT("'1_Deckblatt'!F"&amp;$B19)),0)</f>
        <v>0</v>
      </c>
      <c r="J19" s="51">
        <f ca="1">+IF(AND(INDIRECT("'1_Deckblatt'!I"&amp;$B19)=Kapitaldienst!$D19,Kapitaldienst!$C19=INDIRECT("'1_Deckblatt'!B"&amp;$B19)),ABS(INDIRECT("'1_Deckblatt'!F"&amp;$B19)),0)</f>
        <v>0</v>
      </c>
      <c r="M19" s="51">
        <f ca="1">+IF(AND(INDIRECT("'1_Deckblatt'!I"&amp;$B19)=Kapitaldienst!$D19,Kapitaldienst!$C19=INDIRECT("'1_Deckblatt'!B"&amp;$B19)),ABS(INDIRECT("'1_Deckblatt'!F"&amp;$B19)),0)</f>
        <v>0</v>
      </c>
      <c r="P19" s="51">
        <f ca="1">+IF(AND(INDIRECT("'1_Deckblatt'!I"&amp;$B19)=Kapitaldienst!$D19,Kapitaldienst!$C19=INDIRECT("'1_Deckblatt'!B"&amp;$B19)),ABS(INDIRECT("'1_Deckblatt'!F"&amp;$B19)),0)</f>
        <v>0</v>
      </c>
    </row>
    <row r="20" spans="2:16" x14ac:dyDescent="0.2">
      <c r="B20" s="51">
        <f t="shared" si="8"/>
        <v>32</v>
      </c>
      <c r="C20" s="52">
        <f>+C19</f>
        <v>6</v>
      </c>
      <c r="D20" s="52" t="s">
        <v>68</v>
      </c>
      <c r="J20" s="51">
        <f ca="1">+IF(AND(INDIRECT("'1_Deckblatt'!I"&amp;$B20)=Kapitaldienst!$D20,Kapitaldienst!$C20=INDIRECT("'1_Deckblatt'!B"&amp;$B20)),ABS(INDIRECT("'1_Deckblatt'!F"&amp;$B20)),0)</f>
        <v>0</v>
      </c>
      <c r="P20" s="51">
        <f ca="1">+IF(AND(INDIRECT("'1_Deckblatt'!I"&amp;$B20)=Kapitaldienst!$D20,Kapitaldienst!$C20=INDIRECT("'1_Deckblatt'!B"&amp;$B20)),ABS(INDIRECT("'1_Deckblatt'!F"&amp;$B20)),0)</f>
        <v>0</v>
      </c>
    </row>
    <row r="21" spans="2:16" x14ac:dyDescent="0.2">
      <c r="B21" s="54">
        <f t="shared" ref="B21" si="9">+B20+1</f>
        <v>33</v>
      </c>
      <c r="C21" s="55">
        <f>+C18+1</f>
        <v>7</v>
      </c>
      <c r="D21" s="56" t="s">
        <v>66</v>
      </c>
      <c r="E21" s="57">
        <f ca="1">+IF(AND(INDIRECT("'1_Deckblatt'!I"&amp;$B21)=Kapitaldienst!$D21,Kapitaldienst!$C21=INDIRECT("'1_Deckblatt'!B"&amp;$B21)),ABS(INDIRECT("'1_Deckblatt'!F"&amp;$B21)),0)</f>
        <v>0</v>
      </c>
      <c r="F21" s="57">
        <f ca="1">+IF(AND(INDIRECT("'1_Deckblatt'!I"&amp;$B21)=Kapitaldienst!$D21,Kapitaldienst!$C21=INDIRECT("'1_Deckblatt'!B"&amp;$B21)),ABS(INDIRECT("'1_Deckblatt'!F"&amp;$B21)),0)</f>
        <v>0</v>
      </c>
      <c r="G21" s="57">
        <f ca="1">+IF(AND(INDIRECT("'1_Deckblatt'!I"&amp;$B21)=Kapitaldienst!$D21,Kapitaldienst!$C21=INDIRECT("'1_Deckblatt'!B"&amp;$B21)),ABS(INDIRECT("'1_Deckblatt'!F"&amp;$B21)),0)</f>
        <v>0</v>
      </c>
      <c r="H21" s="57">
        <f ca="1">+IF(AND(INDIRECT("'1_Deckblatt'!I"&amp;$B21)=Kapitaldienst!$D21,Kapitaldienst!$C21=INDIRECT("'1_Deckblatt'!B"&amp;$B21)),ABS(INDIRECT("'1_Deckblatt'!F"&amp;$B21)),0)</f>
        <v>0</v>
      </c>
      <c r="I21" s="57">
        <f ca="1">+IF(AND(INDIRECT("'1_Deckblatt'!I"&amp;$B21)=Kapitaldienst!$D21,Kapitaldienst!$C21=INDIRECT("'1_Deckblatt'!B"&amp;$B21)),ABS(INDIRECT("'1_Deckblatt'!F"&amp;$B21)),0)</f>
        <v>0</v>
      </c>
      <c r="J21" s="57">
        <f ca="1">+IF(AND(INDIRECT("'1_Deckblatt'!I"&amp;$B21)=Kapitaldienst!$D21,Kapitaldienst!$C21=INDIRECT("'1_Deckblatt'!B"&amp;$B21)),ABS(INDIRECT("'1_Deckblatt'!F"&amp;$B21)),0)</f>
        <v>0</v>
      </c>
      <c r="K21" s="57">
        <f ca="1">+IF(AND(INDIRECT("'1_Deckblatt'!I"&amp;$B21)=Kapitaldienst!$D21,Kapitaldienst!$C21=INDIRECT("'1_Deckblatt'!B"&amp;$B21)),ABS(INDIRECT("'1_Deckblatt'!F"&amp;$B21)),0)</f>
        <v>0</v>
      </c>
      <c r="L21" s="57">
        <f ca="1">+IF(AND(INDIRECT("'1_Deckblatt'!I"&amp;$B21)=Kapitaldienst!$D21,Kapitaldienst!$C21=INDIRECT("'1_Deckblatt'!B"&amp;$B21)),ABS(INDIRECT("'1_Deckblatt'!F"&amp;$B21)),0)</f>
        <v>0</v>
      </c>
      <c r="M21" s="57">
        <f ca="1">+IF(AND(INDIRECT("'1_Deckblatt'!I"&amp;$B21)=Kapitaldienst!$D21,Kapitaldienst!$C21=INDIRECT("'1_Deckblatt'!B"&amp;$B21)),ABS(INDIRECT("'1_Deckblatt'!F"&amp;$B21)),0)</f>
        <v>0</v>
      </c>
      <c r="N21" s="57">
        <f ca="1">+IF(AND(INDIRECT("'1_Deckblatt'!I"&amp;$B21)=Kapitaldienst!$D21,Kapitaldienst!$C21=INDIRECT("'1_Deckblatt'!B"&amp;$B21)),ABS(INDIRECT("'1_Deckblatt'!F"&amp;$B21)),0)</f>
        <v>0</v>
      </c>
      <c r="O21" s="57">
        <f ca="1">+IF(AND(INDIRECT("'1_Deckblatt'!I"&amp;$B21)=Kapitaldienst!$D21,Kapitaldienst!$C21=INDIRECT("'1_Deckblatt'!B"&amp;$B21)),ABS(INDIRECT("'1_Deckblatt'!F"&amp;$B21)),0)</f>
        <v>0</v>
      </c>
      <c r="P21" s="57">
        <f ca="1">+IF(AND(INDIRECT("'1_Deckblatt'!I"&amp;$B21)=Kapitaldienst!$D21,Kapitaldienst!$C21=INDIRECT("'1_Deckblatt'!B"&amp;$B21)),ABS(INDIRECT("'1_Deckblatt'!F"&amp;$B21)),0)</f>
        <v>0</v>
      </c>
    </row>
    <row r="22" spans="2:16" x14ac:dyDescent="0.2">
      <c r="B22" s="54">
        <f t="shared" ref="B22:B23" si="10">+B21</f>
        <v>33</v>
      </c>
      <c r="C22" s="55">
        <f>+C21</f>
        <v>7</v>
      </c>
      <c r="D22" s="55" t="s">
        <v>67</v>
      </c>
      <c r="E22" s="54"/>
      <c r="F22" s="54"/>
      <c r="G22" s="54">
        <f ca="1">+IF(AND(INDIRECT("'1_Deckblatt'!I"&amp;$B22)=Kapitaldienst!$D22,Kapitaldienst!$C22=INDIRECT("'1_Deckblatt'!B"&amp;$B22)),ABS(INDIRECT("'1_Deckblatt'!F"&amp;$B22)),0)</f>
        <v>0</v>
      </c>
      <c r="H22" s="54"/>
      <c r="I22" s="54"/>
      <c r="J22" s="54">
        <f ca="1">+IF(AND(INDIRECT("'1_Deckblatt'!I"&amp;$B22)=Kapitaldienst!$D22,Kapitaldienst!$C22=INDIRECT("'1_Deckblatt'!B"&amp;$B22)),ABS(INDIRECT("'1_Deckblatt'!F"&amp;$B22)),0)</f>
        <v>0</v>
      </c>
      <c r="K22" s="54"/>
      <c r="L22" s="54"/>
      <c r="M22" s="54">
        <f ca="1">+IF(AND(INDIRECT("'1_Deckblatt'!I"&amp;$B22)=Kapitaldienst!$D22,Kapitaldienst!$C22=INDIRECT("'1_Deckblatt'!B"&amp;$B22)),ABS(INDIRECT("'1_Deckblatt'!F"&amp;$B22)),0)</f>
        <v>0</v>
      </c>
      <c r="N22" s="54"/>
      <c r="O22" s="54"/>
      <c r="P22" s="54">
        <f ca="1">+IF(AND(INDIRECT("'1_Deckblatt'!I"&amp;$B22)=Kapitaldienst!$D22,Kapitaldienst!$C22=INDIRECT("'1_Deckblatt'!B"&amp;$B22)),ABS(INDIRECT("'1_Deckblatt'!F"&amp;$B22)),0)</f>
        <v>0</v>
      </c>
    </row>
    <row r="23" spans="2:16" x14ac:dyDescent="0.2">
      <c r="B23" s="54">
        <f t="shared" si="10"/>
        <v>33</v>
      </c>
      <c r="C23" s="55">
        <f>+C22</f>
        <v>7</v>
      </c>
      <c r="D23" s="55" t="s">
        <v>68</v>
      </c>
      <c r="E23" s="54"/>
      <c r="F23" s="54"/>
      <c r="G23" s="54"/>
      <c r="H23" s="54"/>
      <c r="I23" s="54"/>
      <c r="J23" s="54">
        <f ca="1">+IF(AND(INDIRECT("'1_Deckblatt'!I"&amp;$B23)=Kapitaldienst!$D23,Kapitaldienst!$C23=INDIRECT("'1_Deckblatt'!B"&amp;$B23)),ABS(INDIRECT("'1_Deckblatt'!F"&amp;$B23)),0)</f>
        <v>0</v>
      </c>
      <c r="K23" s="54"/>
      <c r="L23" s="54"/>
      <c r="M23" s="54"/>
      <c r="N23" s="54"/>
      <c r="O23" s="54"/>
      <c r="P23" s="54">
        <f ca="1">+IF(AND(INDIRECT("'1_Deckblatt'!I"&amp;$B23)=Kapitaldienst!$D23,Kapitaldienst!$C23=INDIRECT("'1_Deckblatt'!B"&amp;$B23)),ABS(INDIRECT("'1_Deckblatt'!F"&amp;$B23)),0)</f>
        <v>0</v>
      </c>
    </row>
    <row r="24" spans="2:16" x14ac:dyDescent="0.2">
      <c r="B24" s="51">
        <f t="shared" ref="B24" si="11">+B23+1</f>
        <v>34</v>
      </c>
      <c r="C24" s="52">
        <f>+C21+1</f>
        <v>8</v>
      </c>
      <c r="D24" s="52" t="s">
        <v>66</v>
      </c>
      <c r="E24" s="51">
        <f ca="1">+IF(AND(INDIRECT("'1_Deckblatt'!I"&amp;$B24)=Kapitaldienst!$D24,Kapitaldienst!$C24=INDIRECT("'1_Deckblatt'!B"&amp;$B24)),ABS(INDIRECT("'1_Deckblatt'!F"&amp;$B24)),0)</f>
        <v>0</v>
      </c>
      <c r="F24" s="51">
        <f ca="1">+IF(AND(INDIRECT("'1_Deckblatt'!I"&amp;$B24)=Kapitaldienst!$D24,Kapitaldienst!$C24=INDIRECT("'1_Deckblatt'!B"&amp;$B24)),ABS(INDIRECT("'1_Deckblatt'!F"&amp;$B24)),0)</f>
        <v>0</v>
      </c>
      <c r="G24" s="51">
        <f ca="1">+IF(AND(INDIRECT("'1_Deckblatt'!I"&amp;$B24)=Kapitaldienst!$D24,Kapitaldienst!$C24=INDIRECT("'1_Deckblatt'!B"&amp;$B24)),ABS(INDIRECT("'1_Deckblatt'!F"&amp;$B24)),0)</f>
        <v>0</v>
      </c>
      <c r="H24" s="51">
        <f ca="1">+IF(AND(INDIRECT("'1_Deckblatt'!I"&amp;$B24)=Kapitaldienst!$D24,Kapitaldienst!$C24=INDIRECT("'1_Deckblatt'!B"&amp;$B24)),ABS(INDIRECT("'1_Deckblatt'!F"&amp;$B24)),0)</f>
        <v>0</v>
      </c>
      <c r="I24" s="51">
        <f ca="1">+IF(AND(INDIRECT("'1_Deckblatt'!I"&amp;$B24)=Kapitaldienst!$D24,Kapitaldienst!$C24=INDIRECT("'1_Deckblatt'!B"&amp;$B24)),ABS(INDIRECT("'1_Deckblatt'!F"&amp;$B24)),0)</f>
        <v>0</v>
      </c>
      <c r="J24" s="51">
        <f ca="1">+IF(AND(INDIRECT("'1_Deckblatt'!I"&amp;$B24)=Kapitaldienst!$D24,Kapitaldienst!$C24=INDIRECT("'1_Deckblatt'!B"&amp;$B24)),ABS(INDIRECT("'1_Deckblatt'!F"&amp;$B24)),0)</f>
        <v>0</v>
      </c>
      <c r="K24" s="51">
        <f ca="1">+IF(AND(INDIRECT("'1_Deckblatt'!I"&amp;$B24)=Kapitaldienst!$D24,Kapitaldienst!$C24=INDIRECT("'1_Deckblatt'!B"&amp;$B24)),ABS(INDIRECT("'1_Deckblatt'!F"&amp;$B24)),0)</f>
        <v>0</v>
      </c>
      <c r="L24" s="51">
        <f ca="1">+IF(AND(INDIRECT("'1_Deckblatt'!I"&amp;$B24)=Kapitaldienst!$D24,Kapitaldienst!$C24=INDIRECT("'1_Deckblatt'!B"&amp;$B24)),ABS(INDIRECT("'1_Deckblatt'!F"&amp;$B24)),0)</f>
        <v>0</v>
      </c>
      <c r="M24" s="51">
        <f ca="1">+IF(AND(INDIRECT("'1_Deckblatt'!I"&amp;$B24)=Kapitaldienst!$D24,Kapitaldienst!$C24=INDIRECT("'1_Deckblatt'!B"&amp;$B24)),ABS(INDIRECT("'1_Deckblatt'!F"&amp;$B24)),0)</f>
        <v>0</v>
      </c>
      <c r="N24" s="51">
        <f ca="1">+IF(AND(INDIRECT("'1_Deckblatt'!I"&amp;$B24)=Kapitaldienst!$D24,Kapitaldienst!$C24=INDIRECT("'1_Deckblatt'!B"&amp;$B24)),ABS(INDIRECT("'1_Deckblatt'!F"&amp;$B24)),0)</f>
        <v>0</v>
      </c>
      <c r="O24" s="51">
        <f ca="1">+IF(AND(INDIRECT("'1_Deckblatt'!I"&amp;$B24)=Kapitaldienst!$D24,Kapitaldienst!$C24=INDIRECT("'1_Deckblatt'!B"&amp;$B24)),ABS(INDIRECT("'1_Deckblatt'!F"&amp;$B24)),0)</f>
        <v>0</v>
      </c>
      <c r="P24" s="51">
        <f ca="1">+IF(AND(INDIRECT("'1_Deckblatt'!I"&amp;$B24)=Kapitaldienst!$D24,Kapitaldienst!$C24=INDIRECT("'1_Deckblatt'!B"&amp;$B24)),ABS(INDIRECT("'1_Deckblatt'!F"&amp;$B24)),0)</f>
        <v>0</v>
      </c>
    </row>
    <row r="25" spans="2:16" x14ac:dyDescent="0.2">
      <c r="B25" s="51">
        <f t="shared" ref="B25:B26" si="12">+B24</f>
        <v>34</v>
      </c>
      <c r="C25" s="52">
        <f>+C24</f>
        <v>8</v>
      </c>
      <c r="D25" s="52" t="s">
        <v>67</v>
      </c>
      <c r="G25" s="51">
        <f ca="1">+IF(AND(INDIRECT("'1_Deckblatt'!I"&amp;$B25)=Kapitaldienst!$D25,Kapitaldienst!$C25=INDIRECT("'1_Deckblatt'!B"&amp;$B25)),ABS(INDIRECT("'1_Deckblatt'!F"&amp;$B25)),0)</f>
        <v>0</v>
      </c>
      <c r="J25" s="51">
        <f ca="1">+IF(AND(INDIRECT("'1_Deckblatt'!I"&amp;$B25)=Kapitaldienst!$D25,Kapitaldienst!$C25=INDIRECT("'1_Deckblatt'!B"&amp;$B25)),ABS(INDIRECT("'1_Deckblatt'!F"&amp;$B25)),0)</f>
        <v>0</v>
      </c>
      <c r="M25" s="51">
        <f ca="1">+IF(AND(INDIRECT("'1_Deckblatt'!I"&amp;$B25)=Kapitaldienst!$D25,Kapitaldienst!$C25=INDIRECT("'1_Deckblatt'!B"&amp;$B25)),ABS(INDIRECT("'1_Deckblatt'!F"&amp;$B25)),0)</f>
        <v>0</v>
      </c>
      <c r="P25" s="51">
        <f ca="1">+IF(AND(INDIRECT("'1_Deckblatt'!I"&amp;$B25)=Kapitaldienst!$D25,Kapitaldienst!$C25=INDIRECT("'1_Deckblatt'!B"&amp;$B25)),ABS(INDIRECT("'1_Deckblatt'!F"&amp;$B25)),0)</f>
        <v>0</v>
      </c>
    </row>
    <row r="26" spans="2:16" x14ac:dyDescent="0.2">
      <c r="B26" s="51">
        <f t="shared" si="12"/>
        <v>34</v>
      </c>
      <c r="C26" s="52">
        <f>+C25</f>
        <v>8</v>
      </c>
      <c r="D26" s="52" t="s">
        <v>68</v>
      </c>
      <c r="J26" s="51">
        <f ca="1">+IF(AND(INDIRECT("'1_Deckblatt'!I"&amp;$B26)=Kapitaldienst!$D26,Kapitaldienst!$C26=INDIRECT("'1_Deckblatt'!B"&amp;$B26)),ABS(INDIRECT("'1_Deckblatt'!F"&amp;$B26)),0)</f>
        <v>0</v>
      </c>
      <c r="P26" s="51">
        <f ca="1">+IF(AND(INDIRECT("'1_Deckblatt'!I"&amp;$B26)=Kapitaldienst!$D26,Kapitaldienst!$C26=INDIRECT("'1_Deckblatt'!B"&amp;$B26)),ABS(INDIRECT("'1_Deckblatt'!F"&amp;$B26)),0)</f>
        <v>0</v>
      </c>
    </row>
    <row r="27" spans="2:16" x14ac:dyDescent="0.2">
      <c r="B27" s="54">
        <f t="shared" ref="B27" si="13">+B26+1</f>
        <v>35</v>
      </c>
      <c r="C27" s="55">
        <f>+C24+1</f>
        <v>9</v>
      </c>
      <c r="D27" s="56" t="s">
        <v>66</v>
      </c>
      <c r="E27" s="57">
        <f ca="1">+IF(AND(INDIRECT("'1_Deckblatt'!I"&amp;$B27)=Kapitaldienst!$D27,Kapitaldienst!$C27=INDIRECT("'1_Deckblatt'!B"&amp;$B27)),ABS(INDIRECT("'1_Deckblatt'!F"&amp;$B27)),0)</f>
        <v>0</v>
      </c>
      <c r="F27" s="57">
        <f ca="1">+IF(AND(INDIRECT("'1_Deckblatt'!I"&amp;$B27)=Kapitaldienst!$D27,Kapitaldienst!$C27=INDIRECT("'1_Deckblatt'!B"&amp;$B27)),ABS(INDIRECT("'1_Deckblatt'!F"&amp;$B27)),0)</f>
        <v>0</v>
      </c>
      <c r="G27" s="57">
        <f ca="1">+IF(AND(INDIRECT("'1_Deckblatt'!I"&amp;$B27)=Kapitaldienst!$D27,Kapitaldienst!$C27=INDIRECT("'1_Deckblatt'!B"&amp;$B27)),ABS(INDIRECT("'1_Deckblatt'!F"&amp;$B27)),0)</f>
        <v>0</v>
      </c>
      <c r="H27" s="57">
        <f ca="1">+IF(AND(INDIRECT("'1_Deckblatt'!I"&amp;$B27)=Kapitaldienst!$D27,Kapitaldienst!$C27=INDIRECT("'1_Deckblatt'!B"&amp;$B27)),ABS(INDIRECT("'1_Deckblatt'!F"&amp;$B27)),0)</f>
        <v>0</v>
      </c>
      <c r="I27" s="57">
        <f ca="1">+IF(AND(INDIRECT("'1_Deckblatt'!I"&amp;$B27)=Kapitaldienst!$D27,Kapitaldienst!$C27=INDIRECT("'1_Deckblatt'!B"&amp;$B27)),ABS(INDIRECT("'1_Deckblatt'!F"&amp;$B27)),0)</f>
        <v>0</v>
      </c>
      <c r="J27" s="57">
        <f ca="1">+IF(AND(INDIRECT("'1_Deckblatt'!I"&amp;$B27)=Kapitaldienst!$D27,Kapitaldienst!$C27=INDIRECT("'1_Deckblatt'!B"&amp;$B27)),ABS(INDIRECT("'1_Deckblatt'!F"&amp;$B27)),0)</f>
        <v>0</v>
      </c>
      <c r="K27" s="57">
        <f ca="1">+IF(AND(INDIRECT("'1_Deckblatt'!I"&amp;$B27)=Kapitaldienst!$D27,Kapitaldienst!$C27=INDIRECT("'1_Deckblatt'!B"&amp;$B27)),ABS(INDIRECT("'1_Deckblatt'!F"&amp;$B27)),0)</f>
        <v>0</v>
      </c>
      <c r="L27" s="57">
        <f ca="1">+IF(AND(INDIRECT("'1_Deckblatt'!I"&amp;$B27)=Kapitaldienst!$D27,Kapitaldienst!$C27=INDIRECT("'1_Deckblatt'!B"&amp;$B27)),ABS(INDIRECT("'1_Deckblatt'!F"&amp;$B27)),0)</f>
        <v>0</v>
      </c>
      <c r="M27" s="57">
        <f ca="1">+IF(AND(INDIRECT("'1_Deckblatt'!I"&amp;$B27)=Kapitaldienst!$D27,Kapitaldienst!$C27=INDIRECT("'1_Deckblatt'!B"&amp;$B27)),ABS(INDIRECT("'1_Deckblatt'!F"&amp;$B27)),0)</f>
        <v>0</v>
      </c>
      <c r="N27" s="57">
        <f ca="1">+IF(AND(INDIRECT("'1_Deckblatt'!I"&amp;$B27)=Kapitaldienst!$D27,Kapitaldienst!$C27=INDIRECT("'1_Deckblatt'!B"&amp;$B27)),ABS(INDIRECT("'1_Deckblatt'!F"&amp;$B27)),0)</f>
        <v>0</v>
      </c>
      <c r="O27" s="57">
        <f ca="1">+IF(AND(INDIRECT("'1_Deckblatt'!I"&amp;$B27)=Kapitaldienst!$D27,Kapitaldienst!$C27=INDIRECT("'1_Deckblatt'!B"&amp;$B27)),ABS(INDIRECT("'1_Deckblatt'!F"&amp;$B27)),0)</f>
        <v>0</v>
      </c>
      <c r="P27" s="57">
        <f ca="1">+IF(AND(INDIRECT("'1_Deckblatt'!I"&amp;$B27)=Kapitaldienst!$D27,Kapitaldienst!$C27=INDIRECT("'1_Deckblatt'!B"&amp;$B27)),ABS(INDIRECT("'1_Deckblatt'!F"&amp;$B27)),0)</f>
        <v>0</v>
      </c>
    </row>
    <row r="28" spans="2:16" x14ac:dyDescent="0.2">
      <c r="B28" s="54">
        <f t="shared" ref="B28:B29" si="14">+B27</f>
        <v>35</v>
      </c>
      <c r="C28" s="55">
        <f>+C27</f>
        <v>9</v>
      </c>
      <c r="D28" s="55" t="s">
        <v>67</v>
      </c>
      <c r="E28" s="54"/>
      <c r="F28" s="54"/>
      <c r="G28" s="54">
        <f ca="1">+IF(AND(INDIRECT("'1_Deckblatt'!I"&amp;$B28)=Kapitaldienst!$D28,Kapitaldienst!$C28=INDIRECT("'1_Deckblatt'!B"&amp;$B28)),ABS(INDIRECT("'1_Deckblatt'!F"&amp;$B28)),0)</f>
        <v>0</v>
      </c>
      <c r="H28" s="54"/>
      <c r="I28" s="54"/>
      <c r="J28" s="54">
        <f ca="1">+IF(AND(INDIRECT("'1_Deckblatt'!I"&amp;$B28)=Kapitaldienst!$D28,Kapitaldienst!$C28=INDIRECT("'1_Deckblatt'!B"&amp;$B28)),ABS(INDIRECT("'1_Deckblatt'!F"&amp;$B28)),0)</f>
        <v>0</v>
      </c>
      <c r="K28" s="54"/>
      <c r="L28" s="54"/>
      <c r="M28" s="54">
        <f ca="1">+IF(AND(INDIRECT("'1_Deckblatt'!I"&amp;$B28)=Kapitaldienst!$D28,Kapitaldienst!$C28=INDIRECT("'1_Deckblatt'!B"&amp;$B28)),ABS(INDIRECT("'1_Deckblatt'!F"&amp;$B28)),0)</f>
        <v>0</v>
      </c>
      <c r="N28" s="54"/>
      <c r="O28" s="54"/>
      <c r="P28" s="54">
        <f ca="1">+IF(AND(INDIRECT("'1_Deckblatt'!I"&amp;$B28)=Kapitaldienst!$D28,Kapitaldienst!$C28=INDIRECT("'1_Deckblatt'!B"&amp;$B28)),ABS(INDIRECT("'1_Deckblatt'!F"&amp;$B28)),0)</f>
        <v>0</v>
      </c>
    </row>
    <row r="29" spans="2:16" x14ac:dyDescent="0.2">
      <c r="B29" s="54">
        <f t="shared" si="14"/>
        <v>35</v>
      </c>
      <c r="C29" s="55">
        <f>+C28</f>
        <v>9</v>
      </c>
      <c r="D29" s="55" t="s">
        <v>68</v>
      </c>
      <c r="E29" s="54"/>
      <c r="F29" s="54"/>
      <c r="G29" s="54"/>
      <c r="H29" s="54"/>
      <c r="I29" s="54"/>
      <c r="J29" s="54">
        <f ca="1">+IF(AND(INDIRECT("'1_Deckblatt'!I"&amp;$B29)=Kapitaldienst!$D29,Kapitaldienst!$C29=INDIRECT("'1_Deckblatt'!B"&amp;$B29)),ABS(INDIRECT("'1_Deckblatt'!F"&amp;$B29)),0)</f>
        <v>0</v>
      </c>
      <c r="K29" s="54"/>
      <c r="L29" s="54"/>
      <c r="M29" s="54"/>
      <c r="N29" s="54"/>
      <c r="O29" s="54"/>
      <c r="P29" s="54">
        <f ca="1">+IF(AND(INDIRECT("'1_Deckblatt'!I"&amp;$B29)=Kapitaldienst!$D29,Kapitaldienst!$C29=INDIRECT("'1_Deckblatt'!B"&amp;$B29)),ABS(INDIRECT("'1_Deckblatt'!F"&amp;$B29)),0)</f>
        <v>0</v>
      </c>
    </row>
    <row r="30" spans="2:16" x14ac:dyDescent="0.2">
      <c r="B30" s="51">
        <f t="shared" ref="B30" si="15">+B29+1</f>
        <v>36</v>
      </c>
      <c r="C30" s="52">
        <f>+C27+1</f>
        <v>10</v>
      </c>
      <c r="D30" s="52" t="s">
        <v>66</v>
      </c>
      <c r="E30" s="51">
        <f ca="1">+IF(AND(INDIRECT("'1_Deckblatt'!I"&amp;$B30)=Kapitaldienst!$D30,Kapitaldienst!$C30=INDIRECT("'1_Deckblatt'!B"&amp;$B30)),ABS(INDIRECT("'1_Deckblatt'!F"&amp;$B30)),0)</f>
        <v>0</v>
      </c>
      <c r="F30" s="51">
        <f ca="1">+IF(AND(INDIRECT("'1_Deckblatt'!I"&amp;$B30)=Kapitaldienst!$D30,Kapitaldienst!$C30=INDIRECT("'1_Deckblatt'!B"&amp;$B30)),ABS(INDIRECT("'1_Deckblatt'!F"&amp;$B30)),0)</f>
        <v>0</v>
      </c>
      <c r="G30" s="51">
        <f ca="1">+IF(AND(INDIRECT("'1_Deckblatt'!I"&amp;$B30)=Kapitaldienst!$D30,Kapitaldienst!$C30=INDIRECT("'1_Deckblatt'!B"&amp;$B30)),ABS(INDIRECT("'1_Deckblatt'!F"&amp;$B30)),0)</f>
        <v>0</v>
      </c>
      <c r="H30" s="51">
        <f ca="1">+IF(AND(INDIRECT("'1_Deckblatt'!I"&amp;$B30)=Kapitaldienst!$D30,Kapitaldienst!$C30=INDIRECT("'1_Deckblatt'!B"&amp;$B30)),ABS(INDIRECT("'1_Deckblatt'!F"&amp;$B30)),0)</f>
        <v>0</v>
      </c>
      <c r="I30" s="51">
        <f ca="1">+IF(AND(INDIRECT("'1_Deckblatt'!I"&amp;$B30)=Kapitaldienst!$D30,Kapitaldienst!$C30=INDIRECT("'1_Deckblatt'!B"&amp;$B30)),ABS(INDIRECT("'1_Deckblatt'!F"&amp;$B30)),0)</f>
        <v>0</v>
      </c>
      <c r="J30" s="51">
        <f ca="1">+IF(AND(INDIRECT("'1_Deckblatt'!I"&amp;$B30)=Kapitaldienst!$D30,Kapitaldienst!$C30=INDIRECT("'1_Deckblatt'!B"&amp;$B30)),ABS(INDIRECT("'1_Deckblatt'!F"&amp;$B30)),0)</f>
        <v>0</v>
      </c>
      <c r="K30" s="51">
        <f ca="1">+IF(AND(INDIRECT("'1_Deckblatt'!I"&amp;$B30)=Kapitaldienst!$D30,Kapitaldienst!$C30=INDIRECT("'1_Deckblatt'!B"&amp;$B30)),ABS(INDIRECT("'1_Deckblatt'!F"&amp;$B30)),0)</f>
        <v>0</v>
      </c>
      <c r="L30" s="51">
        <f ca="1">+IF(AND(INDIRECT("'1_Deckblatt'!I"&amp;$B30)=Kapitaldienst!$D30,Kapitaldienst!$C30=INDIRECT("'1_Deckblatt'!B"&amp;$B30)),ABS(INDIRECT("'1_Deckblatt'!F"&amp;$B30)),0)</f>
        <v>0</v>
      </c>
      <c r="M30" s="51">
        <f ca="1">+IF(AND(INDIRECT("'1_Deckblatt'!I"&amp;$B30)=Kapitaldienst!$D30,Kapitaldienst!$C30=INDIRECT("'1_Deckblatt'!B"&amp;$B30)),ABS(INDIRECT("'1_Deckblatt'!F"&amp;$B30)),0)</f>
        <v>0</v>
      </c>
      <c r="N30" s="51">
        <f ca="1">+IF(AND(INDIRECT("'1_Deckblatt'!I"&amp;$B30)=Kapitaldienst!$D30,Kapitaldienst!$C30=INDIRECT("'1_Deckblatt'!B"&amp;$B30)),ABS(INDIRECT("'1_Deckblatt'!F"&amp;$B30)),0)</f>
        <v>0</v>
      </c>
      <c r="O30" s="51">
        <f ca="1">+IF(AND(INDIRECT("'1_Deckblatt'!I"&amp;$B30)=Kapitaldienst!$D30,Kapitaldienst!$C30=INDIRECT("'1_Deckblatt'!B"&amp;$B30)),ABS(INDIRECT("'1_Deckblatt'!F"&amp;$B30)),0)</f>
        <v>0</v>
      </c>
      <c r="P30" s="51">
        <f ca="1">+IF(AND(INDIRECT("'1_Deckblatt'!I"&amp;$B30)=Kapitaldienst!$D30,Kapitaldienst!$C30=INDIRECT("'1_Deckblatt'!B"&amp;$B30)),ABS(INDIRECT("'1_Deckblatt'!F"&amp;$B30)),0)</f>
        <v>0</v>
      </c>
    </row>
    <row r="31" spans="2:16" x14ac:dyDescent="0.2">
      <c r="B31" s="51">
        <f t="shared" ref="B31:B32" si="16">+B30</f>
        <v>36</v>
      </c>
      <c r="C31" s="52">
        <f>+C30</f>
        <v>10</v>
      </c>
      <c r="D31" s="52" t="s">
        <v>67</v>
      </c>
      <c r="G31" s="51">
        <f ca="1">+IF(AND(INDIRECT("'1_Deckblatt'!I"&amp;$B31)=Kapitaldienst!$D31,Kapitaldienst!$C31=INDIRECT("'1_Deckblatt'!B"&amp;$B31)),ABS(INDIRECT("'1_Deckblatt'!F"&amp;$B31)),0)</f>
        <v>0</v>
      </c>
      <c r="J31" s="51">
        <f ca="1">+IF(AND(INDIRECT("'1_Deckblatt'!I"&amp;$B31)=Kapitaldienst!$D31,Kapitaldienst!$C31=INDIRECT("'1_Deckblatt'!B"&amp;$B31)),ABS(INDIRECT("'1_Deckblatt'!F"&amp;$B31)),0)</f>
        <v>0</v>
      </c>
      <c r="M31" s="51">
        <f ca="1">+IF(AND(INDIRECT("'1_Deckblatt'!I"&amp;$B31)=Kapitaldienst!$D31,Kapitaldienst!$C31=INDIRECT("'1_Deckblatt'!B"&amp;$B31)),ABS(INDIRECT("'1_Deckblatt'!F"&amp;$B31)),0)</f>
        <v>0</v>
      </c>
      <c r="P31" s="51">
        <f ca="1">+IF(AND(INDIRECT("'1_Deckblatt'!I"&amp;$B31)=Kapitaldienst!$D31,Kapitaldienst!$C31=INDIRECT("'1_Deckblatt'!B"&amp;$B31)),ABS(INDIRECT("'1_Deckblatt'!F"&amp;$B31)),0)</f>
        <v>0</v>
      </c>
    </row>
    <row r="32" spans="2:16" x14ac:dyDescent="0.2">
      <c r="B32" s="51">
        <f t="shared" si="16"/>
        <v>36</v>
      </c>
      <c r="C32" s="52">
        <f>+C31</f>
        <v>10</v>
      </c>
      <c r="D32" s="52" t="s">
        <v>68</v>
      </c>
      <c r="J32" s="51">
        <f ca="1">+IF(AND(INDIRECT("'1_Deckblatt'!I"&amp;$B32)=Kapitaldienst!$D32,Kapitaldienst!$C32=INDIRECT("'1_Deckblatt'!B"&amp;$B32)),ABS(INDIRECT("'1_Deckblatt'!F"&amp;$B32)),0)</f>
        <v>0</v>
      </c>
      <c r="P32" s="51">
        <f ca="1">+IF(AND(INDIRECT("'1_Deckblatt'!I"&amp;$B32)=Kapitaldienst!$D32,Kapitaldienst!$C32=INDIRECT("'1_Deckblatt'!B"&amp;$B32)),ABS(INDIRECT("'1_Deckblatt'!F"&amp;$B32)),0)</f>
        <v>0</v>
      </c>
    </row>
    <row r="35" spans="2:16" x14ac:dyDescent="0.2">
      <c r="D35" s="53" t="s">
        <v>76</v>
      </c>
      <c r="E35" s="51">
        <f ca="1">+SUM(E3:E32)*-1</f>
        <v>0</v>
      </c>
      <c r="F35" s="51">
        <f t="shared" ref="F35:P35" ca="1" si="17">+SUM(F3:F32)*-1</f>
        <v>0</v>
      </c>
      <c r="G35" s="51">
        <f t="shared" ca="1" si="17"/>
        <v>0</v>
      </c>
      <c r="H35" s="51">
        <f t="shared" ca="1" si="17"/>
        <v>0</v>
      </c>
      <c r="I35" s="51">
        <f t="shared" ca="1" si="17"/>
        <v>0</v>
      </c>
      <c r="J35" s="51">
        <f t="shared" ca="1" si="17"/>
        <v>0</v>
      </c>
      <c r="K35" s="51">
        <f t="shared" ca="1" si="17"/>
        <v>0</v>
      </c>
      <c r="L35" s="51">
        <f t="shared" ca="1" si="17"/>
        <v>0</v>
      </c>
      <c r="M35" s="51">
        <f t="shared" ca="1" si="17"/>
        <v>0</v>
      </c>
      <c r="N35" s="51">
        <f t="shared" ca="1" si="17"/>
        <v>0</v>
      </c>
      <c r="O35" s="51">
        <f t="shared" ca="1" si="17"/>
        <v>0</v>
      </c>
      <c r="P35" s="51">
        <f t="shared" ca="1" si="17"/>
        <v>0</v>
      </c>
    </row>
    <row r="38" spans="2:16" x14ac:dyDescent="0.2">
      <c r="B38" s="51" t="s">
        <v>88</v>
      </c>
    </row>
    <row r="39" spans="2:16" x14ac:dyDescent="0.2">
      <c r="B39" s="6" t="s">
        <v>42</v>
      </c>
      <c r="E39" s="51" t="b">
        <f>+_xlfn.ISFORMULA('2_Planung'!H12)</f>
        <v>1</v>
      </c>
      <c r="F39" s="51" t="b">
        <f>+_xlfn.ISFORMULA('2_Planung'!I12)</f>
        <v>1</v>
      </c>
      <c r="G39" s="51" t="b">
        <f>+_xlfn.ISFORMULA('2_Planung'!J12)</f>
        <v>1</v>
      </c>
      <c r="H39" s="51" t="b">
        <f>+_xlfn.ISFORMULA('2_Planung'!K12)</f>
        <v>1</v>
      </c>
      <c r="I39" s="51" t="b">
        <f>+_xlfn.ISFORMULA('2_Planung'!L12)</f>
        <v>1</v>
      </c>
      <c r="J39" s="51" t="b">
        <f>+_xlfn.ISFORMULA('2_Planung'!M12)</f>
        <v>1</v>
      </c>
      <c r="K39" s="51" t="b">
        <f>+_xlfn.ISFORMULA('2_Planung'!N12)</f>
        <v>1</v>
      </c>
      <c r="L39" s="51" t="b">
        <f>+_xlfn.ISFORMULA('2_Planung'!O12)</f>
        <v>1</v>
      </c>
      <c r="M39" s="51" t="b">
        <f>+_xlfn.ISFORMULA('2_Planung'!P12)</f>
        <v>1</v>
      </c>
      <c r="N39" s="51" t="b">
        <f>+_xlfn.ISFORMULA('2_Planung'!Q12)</f>
        <v>1</v>
      </c>
      <c r="O39" s="51" t="b">
        <f>+_xlfn.ISFORMULA('2_Planung'!R12)</f>
        <v>1</v>
      </c>
      <c r="P39" s="51" t="b">
        <f>+_xlfn.ISFORMULA('2_Planung'!S12)</f>
        <v>1</v>
      </c>
    </row>
    <row r="40" spans="2:16" x14ac:dyDescent="0.2">
      <c r="B40" s="1" t="s">
        <v>43</v>
      </c>
      <c r="E40" s="51" t="b">
        <f>+_xlfn.ISFORMULA('2_Planung'!H13)</f>
        <v>1</v>
      </c>
      <c r="F40" s="51" t="b">
        <f>+_xlfn.ISFORMULA('2_Planung'!I13)</f>
        <v>1</v>
      </c>
      <c r="G40" s="51" t="b">
        <f>+_xlfn.ISFORMULA('2_Planung'!J13)</f>
        <v>1</v>
      </c>
      <c r="H40" s="51" t="b">
        <f>+_xlfn.ISFORMULA('2_Planung'!K13)</f>
        <v>1</v>
      </c>
      <c r="I40" s="51" t="b">
        <f>+_xlfn.ISFORMULA('2_Planung'!L13)</f>
        <v>1</v>
      </c>
      <c r="J40" s="51" t="b">
        <f>+_xlfn.ISFORMULA('2_Planung'!M13)</f>
        <v>1</v>
      </c>
      <c r="K40" s="51" t="b">
        <f>+_xlfn.ISFORMULA('2_Planung'!N13)</f>
        <v>1</v>
      </c>
      <c r="L40" s="51" t="b">
        <f>+_xlfn.ISFORMULA('2_Planung'!O13)</f>
        <v>1</v>
      </c>
      <c r="M40" s="51" t="b">
        <f>+_xlfn.ISFORMULA('2_Planung'!P13)</f>
        <v>1</v>
      </c>
      <c r="N40" s="51" t="b">
        <f>+_xlfn.ISFORMULA('2_Planung'!Q13)</f>
        <v>1</v>
      </c>
      <c r="O40" s="51" t="b">
        <f>+_xlfn.ISFORMULA('2_Planung'!R13)</f>
        <v>1</v>
      </c>
      <c r="P40" s="51" t="b">
        <f>+_xlfn.ISFORMULA('2_Planung'!S13)</f>
        <v>1</v>
      </c>
    </row>
  </sheetData>
  <sheetProtection algorithmName="SHA-512" hashValue="joyktJIBb41ljozdNH7D+YgY8mYK/BgvPvaMgV+v+MG1vXqADijSfNLu6nOpOlR7WIp5cWbA+KoJg5J5u+YpkQ==" saltValue="axn+HEvZwUViBmGuD6NTHA==" spinCount="100000" sheet="1" objects="1" scenarios="1" selectLockedCells="1" selectUnlockedCells="1"/>
  <conditionalFormatting sqref="E45:E46">
    <cfRule type="expression" dxfId="0" priority="1">
      <formula>_xlfn.ISFORMULA(E45)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1_Deckblatt</vt:lpstr>
      <vt:lpstr>2_Planung</vt:lpstr>
      <vt:lpstr>Kapitaldienst</vt:lpstr>
      <vt:lpstr>'1_Deckblatt'!Druckbereich</vt:lpstr>
      <vt:lpstr>'2_Planung'!Druckbereich</vt:lpstr>
    </vt:vector>
  </TitlesOfParts>
  <Company>STADTSPARKASSE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Victor</dc:creator>
  <cp:lastModifiedBy>Rucker Katrin</cp:lastModifiedBy>
  <cp:lastPrinted>2020-04-03T10:11:48Z</cp:lastPrinted>
  <dcterms:created xsi:type="dcterms:W3CDTF">2013-11-13T14:34:09Z</dcterms:created>
  <dcterms:modified xsi:type="dcterms:W3CDTF">2020-04-03T10:34:04Z</dcterms:modified>
</cp:coreProperties>
</file>